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Anexa nr.1" sheetId="1" r:id="rId1"/>
  </sheets>
  <definedNames/>
  <calcPr fullCalcOnLoad="1"/>
</workbook>
</file>

<file path=xl/sharedStrings.xml><?xml version="1.0" encoding="utf-8"?>
<sst xmlns="http://schemas.openxmlformats.org/spreadsheetml/2006/main" count="178" uniqueCount="129">
  <si>
    <t>Anexa nr.1</t>
  </si>
  <si>
    <t xml:space="preserve">              la decizia Consiliului municipal Chişinău</t>
  </si>
  <si>
    <t>(mii lei)</t>
  </si>
  <si>
    <t>Nr.d/o</t>
  </si>
  <si>
    <t>Denumirea indicatorului</t>
  </si>
  <si>
    <t>Capitol/ grupă principa-lă</t>
  </si>
  <si>
    <t>Parag- raf/    grupă</t>
  </si>
  <si>
    <t>Aprobat pe anul 2011</t>
  </si>
  <si>
    <t>Ponderea executării în volumul veniturilor (%)</t>
  </si>
  <si>
    <t xml:space="preserve">Devieri de la </t>
  </si>
  <si>
    <t>(+;-)</t>
  </si>
  <si>
    <t>%</t>
  </si>
  <si>
    <t>Impozitul pe venitul din salariu</t>
  </si>
  <si>
    <t>01</t>
  </si>
  <si>
    <t>05</t>
  </si>
  <si>
    <t>Alte impozite pe venit</t>
  </si>
  <si>
    <t>09</t>
  </si>
  <si>
    <t>Impozitul pe venitul din activitatea de întreprinzător, reţinut la sursa de plată</t>
  </si>
  <si>
    <t>20</t>
  </si>
  <si>
    <t>Impozitul pe venitul din activitatea de întreprinzător</t>
  </si>
  <si>
    <t>21</t>
  </si>
  <si>
    <t xml:space="preserve">Impozitul pe venit reţinut din suma dividendelor achitate  </t>
  </si>
  <si>
    <t>22</t>
  </si>
  <si>
    <t>Impozitul funciar pe terenurile cu destinaţie agricolă, cu excepţia impozitului de la gospodăriile ţărăneşti (de fermieri)</t>
  </si>
  <si>
    <t>Impozitul funciar pe terenurile cu o altă destinaţie decât cea agricolă</t>
  </si>
  <si>
    <t>02</t>
  </si>
  <si>
    <t>Impozitul funciar încasat de la persoanele fizice</t>
  </si>
  <si>
    <t>03</t>
  </si>
  <si>
    <t>Impozitul funciar pe păşuni şi fîneţe</t>
  </si>
  <si>
    <t>06</t>
  </si>
  <si>
    <t>Impozitul pe bunurile imobiliare ale persoanelor juridice</t>
  </si>
  <si>
    <t>10</t>
  </si>
  <si>
    <t>Impozitul pe bunurile imobiliare ale persoanelor fizice</t>
  </si>
  <si>
    <t>11</t>
  </si>
  <si>
    <t>Impozitul pe bunurile imobiliare cu destinaţie comercială şi industrială</t>
  </si>
  <si>
    <t>12</t>
  </si>
  <si>
    <t>14</t>
  </si>
  <si>
    <t>Impozitul privat</t>
  </si>
  <si>
    <t>04</t>
  </si>
  <si>
    <t>39</t>
  </si>
  <si>
    <t xml:space="preserve">Taxa de plasare (amplasare) a publicităţii (reclamei) </t>
  </si>
  <si>
    <t>41</t>
  </si>
  <si>
    <t>Taxa de folosire a drumurilor, percepută de la posesorii de vehicule înmatriculate în Republica Moldova</t>
  </si>
  <si>
    <t>44</t>
  </si>
  <si>
    <t>Taxa pentru apă</t>
  </si>
  <si>
    <t>51</t>
  </si>
  <si>
    <t>Taxa pentru extragerea mineralelor utile</t>
  </si>
  <si>
    <t>54</t>
  </si>
  <si>
    <t>Taxa de organizare a licitaţiilor şi loteriilor pe teritoriul unităţii administrativ-teritoriale</t>
  </si>
  <si>
    <t>56</t>
  </si>
  <si>
    <t xml:space="preserve">Taxa pentru eliberarea autorizaţiei de construire/desfiinţare  </t>
  </si>
  <si>
    <t>57</t>
  </si>
  <si>
    <t>Taxa de înregistrare a asociaţiilor obsteşti şi a mijloacelor mass-media</t>
  </si>
  <si>
    <t>60</t>
  </si>
  <si>
    <t>Dividendele aferente cotei de participare a statului în societăţi pe acţiuni</t>
  </si>
  <si>
    <t>Defalcări din profitul net al întreprinderilor de stat (municipale)</t>
  </si>
  <si>
    <t>Dobînzile aferente soldurilor mijloacelor băneşti la conturile bancare ale trezoreriilor teritoriale</t>
  </si>
  <si>
    <t>16</t>
  </si>
  <si>
    <t>Dobânzi aferente creditelor acordate de la bugetele unităţilor administrativ-teritoriale de nivelul II şi bugetul municpal Bălţi la bugetele de nivelul I</t>
  </si>
  <si>
    <t>1</t>
  </si>
  <si>
    <t>2</t>
  </si>
  <si>
    <t>3</t>
  </si>
  <si>
    <t>4</t>
  </si>
  <si>
    <t>5</t>
  </si>
  <si>
    <t>6</t>
  </si>
  <si>
    <t>7</t>
  </si>
  <si>
    <t>9</t>
  </si>
  <si>
    <t>13</t>
  </si>
  <si>
    <t xml:space="preserve">Plata arenzii pentru terenurile cu o altă destinaţie decât cea agricolă   </t>
  </si>
  <si>
    <t>33</t>
  </si>
  <si>
    <t>Chiria/arenda bunurilor proprietate publică</t>
  </si>
  <si>
    <t>35</t>
  </si>
  <si>
    <t>Taxa pentru patenta de întreprinzător</t>
  </si>
  <si>
    <t>37</t>
  </si>
  <si>
    <t>Taxa de piaţă</t>
  </si>
  <si>
    <t>27</t>
  </si>
  <si>
    <t>Taxa pentru amenajarea teritoriului</t>
  </si>
  <si>
    <t>28</t>
  </si>
  <si>
    <t>Taxa pentru cazare</t>
  </si>
  <si>
    <t>29</t>
  </si>
  <si>
    <t>Taxa pentru unităţile comerciale şi/sau de prestări servicii de deservire socială</t>
  </si>
  <si>
    <t>30</t>
  </si>
  <si>
    <t>Taxa pentru dreptul de a aplica simbolica locală</t>
  </si>
  <si>
    <t>32</t>
  </si>
  <si>
    <t>Taxa pentru parcare</t>
  </si>
  <si>
    <t>34</t>
  </si>
  <si>
    <t>Alte  încasări</t>
  </si>
  <si>
    <t>40</t>
  </si>
  <si>
    <t>Taxa de la posesorii de câini</t>
  </si>
  <si>
    <t>Taxa pentru efectuarea explorărilor geologice</t>
  </si>
  <si>
    <t>47</t>
  </si>
  <si>
    <t>Amenzile şi sancţiunile administrative</t>
  </si>
  <si>
    <t>Amenzile aplicate de poliţia rutieră</t>
  </si>
  <si>
    <t>Încasările de la vânzarea averii şi valutei confiscate</t>
  </si>
  <si>
    <t>00</t>
  </si>
  <si>
    <t>I. Venituri de bază - TOTAL</t>
  </si>
  <si>
    <t>II. Mijloacele speciale ale instituţiilor publice</t>
  </si>
  <si>
    <t>III. Veniturile fondurilor speciale</t>
  </si>
  <si>
    <t xml:space="preserve">IV. Transferuri   </t>
  </si>
  <si>
    <t>inclusiv:</t>
  </si>
  <si>
    <t xml:space="preserve"> · Transferuri curente de la bugetul de stat </t>
  </si>
  <si>
    <t xml:space="preserve"> · Mijloacele încasate prin decontari reciproce de la bugete de alt nivel</t>
  </si>
  <si>
    <t xml:space="preserve"> · Transferuri între componentele bugetului de stat şi componentele  bugetelor unităţilor administrativ-teritoriale </t>
  </si>
  <si>
    <t>V.  Granturi</t>
  </si>
  <si>
    <t>Total venituri - GLOBAL</t>
  </si>
  <si>
    <t>121</t>
  </si>
  <si>
    <t>31</t>
  </si>
  <si>
    <t>Arenda pentru resursele naturale</t>
  </si>
  <si>
    <t>0.1</t>
  </si>
  <si>
    <t>Executarea părţii de venituri a bugetului municipal Chişinău pe anul 2011</t>
  </si>
  <si>
    <t>Executat la 01.01.2011</t>
  </si>
  <si>
    <t>Precizat pe anul 2011</t>
  </si>
  <si>
    <t>Executat    la 01.01.2012</t>
  </si>
  <si>
    <t>planul precizat pe an</t>
  </si>
  <si>
    <t xml:space="preserve"> nr._____ din __________2012</t>
  </si>
  <si>
    <t>42</t>
  </si>
  <si>
    <t>15</t>
  </si>
  <si>
    <t>Alte amenzi şi sancţiuni pecuniare</t>
  </si>
  <si>
    <t>Taxa balneara</t>
  </si>
  <si>
    <t>36</t>
  </si>
  <si>
    <t>38</t>
  </si>
  <si>
    <t>43</t>
  </si>
  <si>
    <t>45</t>
  </si>
  <si>
    <t>46</t>
  </si>
  <si>
    <t>executat la 01.01.2011</t>
  </si>
  <si>
    <t>Taxa pentru prestarea serviciilor de transport auto de călători pe rutele municipale, orăşeneşti şi săteşti (comunale)</t>
  </si>
  <si>
    <t>Impozitul pe venit aferent operaţiunilor de predare în posesie şi/sau folosinţă a proprietăţii imobiliare</t>
  </si>
  <si>
    <t>Impozitul pe bunurile imobile, cu destinaţie locativă din municipii şi oraşe, achitat de către persoanele fizice</t>
  </si>
  <si>
    <t>Dobânzi aferente soldurilor mijloacelor băneşti la conturile bancare ale proiectelor finanţate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</si>
</sst>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.0"/>
    <numFmt numFmtId="182" formatCode="dd/mm/yy;@"/>
    <numFmt numFmtId="183" formatCode="0.000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000"/>
    <numFmt numFmtId="198" formatCode="0.0000000"/>
    <numFmt numFmtId="199" formatCode="0.000000"/>
    <numFmt numFmtId="200" formatCode="0.00000"/>
    <numFmt numFmtId="201" formatCode="0.00000000"/>
    <numFmt numFmtId="202" formatCode="_(* #,##0.0_);_(* \(#,##0.0\);_(* &quot;-&quot;??_);_(@_)"/>
    <numFmt numFmtId="203" formatCode="#,##0.000"/>
    <numFmt numFmtId="204" formatCode="0.0%"/>
    <numFmt numFmtId="205" formatCode="#,##0&quot;lei&quot;;\-#,##0&quot;lei&quot;"/>
    <numFmt numFmtId="206" formatCode="#,##0&quot;lei&quot;;[Red]\-#,##0&quot;lei&quot;"/>
    <numFmt numFmtId="207" formatCode="#,##0.00&quot;lei&quot;;\-#,##0.00&quot;lei&quot;"/>
    <numFmt numFmtId="208" formatCode="#,##0.00&quot;lei&quot;;[Red]\-#,##0.00&quot;lei&quot;"/>
    <numFmt numFmtId="209" formatCode="_-* #,##0&quot;lei&quot;_-;\-* #,##0&quot;lei&quot;_-;_-* &quot;-&quot;&quot;lei&quot;_-;_-@_-"/>
    <numFmt numFmtId="210" formatCode="_-* #,##0_l_e_i_-;\-* #,##0_l_e_i_-;_-* &quot;-&quot;_l_e_i_-;_-@_-"/>
    <numFmt numFmtId="211" formatCode="_-* #,##0.00&quot;lei&quot;_-;\-* #,##0.00&quot;lei&quot;_-;_-* &quot;-&quot;??&quot;lei&quot;_-;_-@_-"/>
    <numFmt numFmtId="212" formatCode="_-* #,##0.00_l_e_i_-;\-* #,##0.00_l_e_i_-;_-* &quot;-&quot;??_l_e_i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 CE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 wrapText="1"/>
    </xf>
    <xf numFmtId="181" fontId="4" fillId="0" borderId="3" xfId="0" applyNumberFormat="1" applyFont="1" applyBorder="1" applyAlignment="1">
      <alignment horizontal="center" vertical="center"/>
    </xf>
    <xf numFmtId="181" fontId="15" fillId="0" borderId="4" xfId="0" applyNumberFormat="1" applyFont="1" applyBorder="1" applyAlignment="1">
      <alignment horizontal="center" vertical="center" wrapText="1"/>
    </xf>
    <xf numFmtId="181" fontId="15" fillId="0" borderId="4" xfId="0" applyNumberFormat="1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180" fontId="0" fillId="0" borderId="0" xfId="0" applyNumberFormat="1" applyAlignment="1">
      <alignment/>
    </xf>
    <xf numFmtId="180" fontId="16" fillId="0" borderId="0" xfId="0" applyNumberFormat="1" applyFont="1" applyAlignment="1">
      <alignment/>
    </xf>
    <xf numFmtId="181" fontId="15" fillId="0" borderId="6" xfId="0" applyNumberFormat="1" applyFont="1" applyBorder="1" applyAlignment="1">
      <alignment horizontal="center" vertical="center"/>
    </xf>
    <xf numFmtId="181" fontId="15" fillId="0" borderId="7" xfId="0" applyNumberFormat="1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center" vertical="center"/>
    </xf>
    <xf numFmtId="181" fontId="5" fillId="0" borderId="9" xfId="0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right" vertical="center"/>
    </xf>
    <xf numFmtId="181" fontId="15" fillId="0" borderId="12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181" fontId="15" fillId="0" borderId="12" xfId="0" applyNumberFormat="1" applyFont="1" applyBorder="1" applyAlignment="1">
      <alignment horizontal="center" vertical="center"/>
    </xf>
    <xf numFmtId="181" fontId="15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13" fillId="0" borderId="16" xfId="18" applyFont="1" applyBorder="1" applyAlignment="1">
      <alignment vertical="top" wrapText="1"/>
      <protection/>
    </xf>
    <xf numFmtId="49" fontId="4" fillId="0" borderId="17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181" fontId="5" fillId="0" borderId="30" xfId="0" applyNumberFormat="1" applyFont="1" applyBorder="1" applyAlignment="1">
      <alignment horizontal="right" vertical="center"/>
    </xf>
    <xf numFmtId="181" fontId="5" fillId="0" borderId="31" xfId="0" applyNumberFormat="1" applyFont="1" applyBorder="1" applyAlignment="1">
      <alignment horizontal="right" vertical="center"/>
    </xf>
    <xf numFmtId="181" fontId="5" fillId="0" borderId="30" xfId="0" applyNumberFormat="1" applyFont="1" applyBorder="1" applyAlignment="1">
      <alignment horizontal="right" vertical="center" wrapText="1"/>
    </xf>
    <xf numFmtId="181" fontId="5" fillId="0" borderId="32" xfId="0" applyNumberFormat="1" applyFont="1" applyFill="1" applyBorder="1" applyAlignment="1">
      <alignment horizontal="right" vertical="center"/>
    </xf>
    <xf numFmtId="181" fontId="15" fillId="0" borderId="33" xfId="0" applyNumberFormat="1" applyFont="1" applyBorder="1" applyAlignment="1">
      <alignment horizontal="center" vertical="center" wrapText="1"/>
    </xf>
    <xf numFmtId="181" fontId="5" fillId="0" borderId="34" xfId="0" applyNumberFormat="1" applyFont="1" applyBorder="1" applyAlignment="1">
      <alignment horizontal="right" vertical="center"/>
    </xf>
    <xf numFmtId="181" fontId="5" fillId="0" borderId="35" xfId="0" applyNumberFormat="1" applyFont="1" applyBorder="1" applyAlignment="1">
      <alignment horizontal="right" vertical="center"/>
    </xf>
    <xf numFmtId="181" fontId="15" fillId="0" borderId="33" xfId="0" applyNumberFormat="1" applyFont="1" applyBorder="1" applyAlignment="1">
      <alignment horizontal="center" vertical="center"/>
    </xf>
    <xf numFmtId="181" fontId="5" fillId="0" borderId="36" xfId="0" applyNumberFormat="1" applyFont="1" applyBorder="1" applyAlignment="1">
      <alignment horizontal="center" vertical="center"/>
    </xf>
    <xf numFmtId="181" fontId="15" fillId="0" borderId="3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1" xfId="0" applyNumberFormat="1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workbookViewId="0" topLeftCell="A49">
      <selection activeCell="E39" sqref="E39"/>
    </sheetView>
  </sheetViews>
  <sheetFormatPr defaultColWidth="9.140625" defaultRowHeight="12.75"/>
  <cols>
    <col min="1" max="1" width="3.57421875" style="0" customWidth="1"/>
    <col min="2" max="2" width="58.140625" style="0" customWidth="1"/>
    <col min="3" max="3" width="6.7109375" style="0" customWidth="1"/>
    <col min="4" max="4" width="6.00390625" style="0" customWidth="1"/>
    <col min="5" max="5" width="10.28125" style="0" customWidth="1"/>
    <col min="6" max="6" width="8.8515625" style="2" customWidth="1"/>
    <col min="7" max="7" width="9.00390625" style="2" customWidth="1"/>
    <col min="8" max="8" width="9.140625" style="2" customWidth="1"/>
    <col min="9" max="10" width="8.8515625" style="2" customWidth="1"/>
    <col min="11" max="11" width="7.57421875" style="6" customWidth="1"/>
    <col min="12" max="12" width="10.140625" style="0" customWidth="1"/>
    <col min="13" max="13" width="7.57421875" style="0" customWidth="1"/>
  </cols>
  <sheetData>
    <row r="1" spans="2:13" ht="12.75">
      <c r="B1" s="1"/>
      <c r="C1" s="1"/>
      <c r="D1" s="1"/>
      <c r="J1" s="152" t="s">
        <v>0</v>
      </c>
      <c r="K1" s="152"/>
      <c r="L1" s="152"/>
      <c r="M1" s="152"/>
    </row>
    <row r="2" spans="2:13" ht="12.75">
      <c r="B2" s="1"/>
      <c r="C2" s="1"/>
      <c r="D2" s="1"/>
      <c r="E2" s="1"/>
      <c r="F2" s="3"/>
      <c r="G2" s="3"/>
      <c r="H2" s="4"/>
      <c r="I2" s="151" t="s">
        <v>1</v>
      </c>
      <c r="J2" s="151"/>
      <c r="K2" s="151"/>
      <c r="L2" s="151"/>
      <c r="M2" s="151"/>
    </row>
    <row r="3" spans="2:13" ht="12.75">
      <c r="B3" s="1"/>
      <c r="C3" s="1"/>
      <c r="D3" s="1"/>
      <c r="E3" s="1"/>
      <c r="F3" s="3"/>
      <c r="G3" s="3"/>
      <c r="J3" s="4" t="s">
        <v>114</v>
      </c>
      <c r="K3" s="4"/>
      <c r="L3" s="4"/>
      <c r="M3" s="4"/>
    </row>
    <row r="4" spans="2:11" ht="11.25" customHeight="1">
      <c r="B4" s="1"/>
      <c r="C4" s="1"/>
      <c r="D4" s="1"/>
      <c r="E4" s="1"/>
      <c r="G4" s="4"/>
      <c r="H4" s="5"/>
      <c r="I4" s="5"/>
      <c r="J4" s="5"/>
      <c r="K4" s="4"/>
    </row>
    <row r="5" spans="1:13" ht="15.75">
      <c r="A5" s="153" t="s">
        <v>109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2:10" ht="4.5" customHeight="1">
      <c r="B6" s="139"/>
      <c r="C6" s="139"/>
      <c r="D6" s="139"/>
      <c r="E6" s="139"/>
      <c r="F6" s="140"/>
      <c r="G6" s="140"/>
      <c r="H6" s="140"/>
      <c r="I6" s="140"/>
      <c r="J6" s="140"/>
    </row>
    <row r="7" spans="2:12" ht="17.25" customHeight="1" thickBot="1">
      <c r="B7" s="1"/>
      <c r="C7" s="7"/>
      <c r="D7" s="7"/>
      <c r="E7" s="8"/>
      <c r="F7" s="9"/>
      <c r="G7" s="9"/>
      <c r="H7" s="10"/>
      <c r="I7" s="10"/>
      <c r="L7" s="11" t="s">
        <v>2</v>
      </c>
    </row>
    <row r="8" spans="1:13" ht="12.75">
      <c r="A8" s="126" t="s">
        <v>3</v>
      </c>
      <c r="B8" s="129" t="s">
        <v>4</v>
      </c>
      <c r="C8" s="132" t="s">
        <v>5</v>
      </c>
      <c r="D8" s="132" t="s">
        <v>6</v>
      </c>
      <c r="E8" s="155" t="s">
        <v>110</v>
      </c>
      <c r="F8" s="136" t="s">
        <v>7</v>
      </c>
      <c r="G8" s="136" t="s">
        <v>111</v>
      </c>
      <c r="H8" s="141" t="s">
        <v>112</v>
      </c>
      <c r="I8" s="144" t="s">
        <v>8</v>
      </c>
      <c r="J8" s="147" t="s">
        <v>9</v>
      </c>
      <c r="K8" s="147"/>
      <c r="L8" s="147"/>
      <c r="M8" s="148"/>
    </row>
    <row r="9" spans="1:13" ht="24" customHeight="1">
      <c r="A9" s="127"/>
      <c r="B9" s="130"/>
      <c r="C9" s="133"/>
      <c r="D9" s="133"/>
      <c r="E9" s="156"/>
      <c r="F9" s="137"/>
      <c r="G9" s="137"/>
      <c r="H9" s="142"/>
      <c r="I9" s="145"/>
      <c r="J9" s="137" t="s">
        <v>113</v>
      </c>
      <c r="K9" s="137"/>
      <c r="L9" s="149" t="s">
        <v>124</v>
      </c>
      <c r="M9" s="150"/>
    </row>
    <row r="10" spans="1:13" ht="22.5" customHeight="1" thickBot="1">
      <c r="A10" s="128"/>
      <c r="B10" s="131"/>
      <c r="C10" s="134"/>
      <c r="D10" s="134"/>
      <c r="E10" s="157"/>
      <c r="F10" s="138"/>
      <c r="G10" s="138"/>
      <c r="H10" s="143"/>
      <c r="I10" s="146"/>
      <c r="J10" s="59" t="s">
        <v>10</v>
      </c>
      <c r="K10" s="60" t="s">
        <v>11</v>
      </c>
      <c r="L10" s="59" t="s">
        <v>10</v>
      </c>
      <c r="M10" s="61" t="s">
        <v>11</v>
      </c>
    </row>
    <row r="11" spans="1:13" ht="14.25" customHeight="1" thickBot="1">
      <c r="A11" s="165">
        <v>1</v>
      </c>
      <c r="B11" s="166">
        <v>2</v>
      </c>
      <c r="C11" s="167">
        <v>3</v>
      </c>
      <c r="D11" s="167">
        <v>4</v>
      </c>
      <c r="E11" s="168">
        <v>5</v>
      </c>
      <c r="F11" s="169">
        <v>6</v>
      </c>
      <c r="G11" s="169">
        <v>7</v>
      </c>
      <c r="H11" s="170">
        <v>8</v>
      </c>
      <c r="I11" s="170">
        <v>9</v>
      </c>
      <c r="J11" s="170">
        <v>10</v>
      </c>
      <c r="K11" s="171">
        <v>11</v>
      </c>
      <c r="L11" s="172">
        <v>12</v>
      </c>
      <c r="M11" s="173">
        <v>13</v>
      </c>
    </row>
    <row r="12" spans="1:13" ht="12.75">
      <c r="A12" s="174">
        <v>1</v>
      </c>
      <c r="B12" s="158" t="s">
        <v>12</v>
      </c>
      <c r="C12" s="159">
        <v>111</v>
      </c>
      <c r="D12" s="160" t="s">
        <v>13</v>
      </c>
      <c r="E12" s="91">
        <v>966701.2</v>
      </c>
      <c r="F12" s="161">
        <v>1172501</v>
      </c>
      <c r="G12" s="161">
        <v>1172501</v>
      </c>
      <c r="H12" s="162">
        <v>1083743.4</v>
      </c>
      <c r="I12" s="162">
        <f>H12/H71*100</f>
        <v>59.50183524817396</v>
      </c>
      <c r="J12" s="162">
        <f>H12-G12</f>
        <v>-88757.6000000001</v>
      </c>
      <c r="K12" s="162">
        <f>H12/G12*100</f>
        <v>92.4300618933374</v>
      </c>
      <c r="L12" s="163">
        <f aca="true" t="shared" si="0" ref="L12:L28">H12-E12</f>
        <v>117042.19999999995</v>
      </c>
      <c r="M12" s="164">
        <f aca="true" t="shared" si="1" ref="M12:M28">H12/E12*100</f>
        <v>112.10738126734508</v>
      </c>
    </row>
    <row r="13" spans="1:13" ht="24">
      <c r="A13" s="175">
        <v>2</v>
      </c>
      <c r="B13" s="63" t="s">
        <v>126</v>
      </c>
      <c r="C13" s="76">
        <v>111</v>
      </c>
      <c r="D13" s="96" t="s">
        <v>14</v>
      </c>
      <c r="E13" s="86">
        <v>1573.8</v>
      </c>
      <c r="F13" s="13">
        <v>1700</v>
      </c>
      <c r="G13" s="13">
        <v>1700</v>
      </c>
      <c r="H13" s="12">
        <v>1562.2</v>
      </c>
      <c r="I13" s="12">
        <f>H13/H71*100</f>
        <v>0.08577101094659251</v>
      </c>
      <c r="J13" s="12">
        <f aca="true" t="shared" si="2" ref="J13:J39">H13-G13</f>
        <v>-137.79999999999995</v>
      </c>
      <c r="K13" s="12">
        <f aca="true" t="shared" si="3" ref="K13:K38">H13/G13*100</f>
        <v>91.89411764705882</v>
      </c>
      <c r="L13" s="14">
        <f t="shared" si="0"/>
        <v>-11.599999999999909</v>
      </c>
      <c r="M13" s="15">
        <f t="shared" si="1"/>
        <v>99.26293048672005</v>
      </c>
    </row>
    <row r="14" spans="1:13" ht="12.75">
      <c r="A14" s="175">
        <v>3</v>
      </c>
      <c r="B14" s="62" t="s">
        <v>15</v>
      </c>
      <c r="C14" s="76">
        <v>111</v>
      </c>
      <c r="D14" s="96" t="s">
        <v>16</v>
      </c>
      <c r="E14" s="86">
        <v>16074.7</v>
      </c>
      <c r="F14" s="13">
        <v>22000</v>
      </c>
      <c r="G14" s="13">
        <v>22000</v>
      </c>
      <c r="H14" s="12">
        <v>19457.1</v>
      </c>
      <c r="I14" s="12">
        <f>H14/H71*100</f>
        <v>1.0682723960369638</v>
      </c>
      <c r="J14" s="12">
        <f t="shared" si="2"/>
        <v>-2542.9000000000015</v>
      </c>
      <c r="K14" s="12">
        <f t="shared" si="3"/>
        <v>88.44136363636363</v>
      </c>
      <c r="L14" s="14">
        <f t="shared" si="0"/>
        <v>3382.399999999998</v>
      </c>
      <c r="M14" s="15">
        <f t="shared" si="1"/>
        <v>121.0417612770378</v>
      </c>
    </row>
    <row r="15" spans="1:13" ht="12.75" customHeight="1">
      <c r="A15" s="175">
        <v>4</v>
      </c>
      <c r="B15" s="64" t="s">
        <v>17</v>
      </c>
      <c r="C15" s="76">
        <v>111</v>
      </c>
      <c r="D15" s="96" t="s">
        <v>18</v>
      </c>
      <c r="E15" s="86">
        <v>77890.8</v>
      </c>
      <c r="F15" s="13">
        <v>87346</v>
      </c>
      <c r="G15" s="13">
        <v>87346</v>
      </c>
      <c r="H15" s="12">
        <v>84139.3</v>
      </c>
      <c r="I15" s="12">
        <f>H15/H71*100</f>
        <v>4.619583165624523</v>
      </c>
      <c r="J15" s="12">
        <f t="shared" si="2"/>
        <v>-3206.699999999997</v>
      </c>
      <c r="K15" s="12">
        <f t="shared" si="3"/>
        <v>96.32873857990063</v>
      </c>
      <c r="L15" s="14">
        <f t="shared" si="0"/>
        <v>6248.5</v>
      </c>
      <c r="M15" s="15">
        <f t="shared" si="1"/>
        <v>108.02212841567939</v>
      </c>
    </row>
    <row r="16" spans="1:13" ht="12.75">
      <c r="A16" s="175">
        <v>5</v>
      </c>
      <c r="B16" s="64" t="s">
        <v>19</v>
      </c>
      <c r="C16" s="76">
        <v>111</v>
      </c>
      <c r="D16" s="96" t="s">
        <v>20</v>
      </c>
      <c r="E16" s="86">
        <v>931.3</v>
      </c>
      <c r="F16" s="13"/>
      <c r="G16" s="13"/>
      <c r="H16" s="12">
        <v>3632</v>
      </c>
      <c r="I16" s="12">
        <f>H16/H71*100</f>
        <v>0.19941128649214185</v>
      </c>
      <c r="J16" s="12">
        <f t="shared" si="2"/>
        <v>3632</v>
      </c>
      <c r="K16" s="12"/>
      <c r="L16" s="14">
        <f t="shared" si="0"/>
        <v>2700.7</v>
      </c>
      <c r="M16" s="15">
        <f t="shared" si="1"/>
        <v>389.9924836250403</v>
      </c>
    </row>
    <row r="17" spans="1:13" ht="12.75">
      <c r="A17" s="175">
        <v>6</v>
      </c>
      <c r="B17" s="64" t="s">
        <v>21</v>
      </c>
      <c r="C17" s="76">
        <v>111</v>
      </c>
      <c r="D17" s="96" t="s">
        <v>22</v>
      </c>
      <c r="E17" s="86">
        <v>125179.8</v>
      </c>
      <c r="F17" s="13">
        <v>140197</v>
      </c>
      <c r="G17" s="13">
        <v>140197</v>
      </c>
      <c r="H17" s="12">
        <v>156786.7</v>
      </c>
      <c r="I17" s="12">
        <f>H17/H71*100</f>
        <v>8.608215184982791</v>
      </c>
      <c r="J17" s="12">
        <f t="shared" si="2"/>
        <v>16589.70000000001</v>
      </c>
      <c r="K17" s="12">
        <f t="shared" si="3"/>
        <v>111.83313480316983</v>
      </c>
      <c r="L17" s="14">
        <f t="shared" si="0"/>
        <v>31606.90000000001</v>
      </c>
      <c r="M17" s="15">
        <f t="shared" si="1"/>
        <v>125.24920154849266</v>
      </c>
    </row>
    <row r="18" spans="1:13" ht="24">
      <c r="A18" s="175">
        <v>7</v>
      </c>
      <c r="B18" s="64" t="s">
        <v>23</v>
      </c>
      <c r="C18" s="76">
        <v>114</v>
      </c>
      <c r="D18" s="96" t="s">
        <v>13</v>
      </c>
      <c r="E18" s="86">
        <v>119.9</v>
      </c>
      <c r="F18" s="12">
        <v>67.7</v>
      </c>
      <c r="G18" s="12">
        <v>67.7</v>
      </c>
      <c r="H18" s="12">
        <v>79.1</v>
      </c>
      <c r="I18" s="14"/>
      <c r="J18" s="12">
        <f t="shared" si="2"/>
        <v>11.399999999999991</v>
      </c>
      <c r="K18" s="12">
        <f t="shared" si="3"/>
        <v>116.83899556868536</v>
      </c>
      <c r="L18" s="14">
        <f t="shared" si="0"/>
        <v>-40.80000000000001</v>
      </c>
      <c r="M18" s="15">
        <f t="shared" si="1"/>
        <v>65.97164303586321</v>
      </c>
    </row>
    <row r="19" spans="1:13" ht="12.75">
      <c r="A19" s="175">
        <v>8</v>
      </c>
      <c r="B19" s="64" t="s">
        <v>24</v>
      </c>
      <c r="C19" s="76">
        <v>114</v>
      </c>
      <c r="D19" s="96" t="s">
        <v>25</v>
      </c>
      <c r="E19" s="86">
        <v>2871</v>
      </c>
      <c r="F19" s="12">
        <v>3050.2</v>
      </c>
      <c r="G19" s="12">
        <v>3050.2</v>
      </c>
      <c r="H19" s="12">
        <v>2382.2</v>
      </c>
      <c r="I19" s="14">
        <f>E19/H71*100</f>
        <v>0.15762935118913526</v>
      </c>
      <c r="J19" s="12">
        <f t="shared" si="2"/>
        <v>-668</v>
      </c>
      <c r="K19" s="12">
        <f t="shared" si="3"/>
        <v>78.09979673464035</v>
      </c>
      <c r="L19" s="14">
        <f t="shared" si="0"/>
        <v>-488.8000000000002</v>
      </c>
      <c r="M19" s="15">
        <f t="shared" si="1"/>
        <v>82.9745733194009</v>
      </c>
    </row>
    <row r="20" spans="1:13" ht="12.75">
      <c r="A20" s="175">
        <v>9</v>
      </c>
      <c r="B20" s="62" t="s">
        <v>26</v>
      </c>
      <c r="C20" s="76">
        <v>114</v>
      </c>
      <c r="D20" s="96" t="s">
        <v>27</v>
      </c>
      <c r="E20" s="86">
        <v>10.2</v>
      </c>
      <c r="F20" s="13"/>
      <c r="G20" s="13"/>
      <c r="H20" s="13">
        <v>3.1</v>
      </c>
      <c r="I20" s="14"/>
      <c r="J20" s="12">
        <f t="shared" si="2"/>
        <v>3.1</v>
      </c>
      <c r="K20" s="12"/>
      <c r="L20" s="14">
        <f t="shared" si="0"/>
        <v>-7.1</v>
      </c>
      <c r="M20" s="15">
        <f t="shared" si="1"/>
        <v>30.3921568627451</v>
      </c>
    </row>
    <row r="21" spans="1:13" ht="12.75">
      <c r="A21" s="175">
        <v>10</v>
      </c>
      <c r="B21" s="64" t="s">
        <v>28</v>
      </c>
      <c r="C21" s="76">
        <v>114</v>
      </c>
      <c r="D21" s="96" t="s">
        <v>29</v>
      </c>
      <c r="E21" s="86">
        <v>1</v>
      </c>
      <c r="F21" s="13"/>
      <c r="G21" s="13"/>
      <c r="H21" s="13">
        <v>5.1</v>
      </c>
      <c r="I21" s="14"/>
      <c r="J21" s="12">
        <f t="shared" si="2"/>
        <v>5.1</v>
      </c>
      <c r="K21" s="12"/>
      <c r="L21" s="14">
        <f t="shared" si="0"/>
        <v>4.1</v>
      </c>
      <c r="M21" s="15">
        <f t="shared" si="1"/>
        <v>509.99999999999994</v>
      </c>
    </row>
    <row r="22" spans="1:13" ht="12.75">
      <c r="A22" s="175">
        <v>11</v>
      </c>
      <c r="B22" s="64" t="s">
        <v>30</v>
      </c>
      <c r="C22" s="76">
        <v>114</v>
      </c>
      <c r="D22" s="96" t="s">
        <v>31</v>
      </c>
      <c r="E22" s="86">
        <v>8367.5</v>
      </c>
      <c r="F22" s="13">
        <v>13000</v>
      </c>
      <c r="G22" s="13">
        <v>13000</v>
      </c>
      <c r="H22" s="12">
        <v>3853.1</v>
      </c>
      <c r="I22" s="12">
        <f>H22/H71*100</f>
        <v>0.21155055836532813</v>
      </c>
      <c r="J22" s="12">
        <f t="shared" si="2"/>
        <v>-9146.9</v>
      </c>
      <c r="K22" s="12">
        <f t="shared" si="3"/>
        <v>29.639230769230767</v>
      </c>
      <c r="L22" s="14">
        <f t="shared" si="0"/>
        <v>-4514.4</v>
      </c>
      <c r="M22" s="15">
        <f t="shared" si="1"/>
        <v>46.048401553630114</v>
      </c>
    </row>
    <row r="23" spans="1:13" ht="12.75">
      <c r="A23" s="175">
        <v>12</v>
      </c>
      <c r="B23" s="64" t="s">
        <v>32</v>
      </c>
      <c r="C23" s="76">
        <v>114</v>
      </c>
      <c r="D23" s="96" t="s">
        <v>33</v>
      </c>
      <c r="E23" s="86">
        <v>228.8</v>
      </c>
      <c r="F23" s="13"/>
      <c r="G23" s="13"/>
      <c r="H23" s="13">
        <v>83.7</v>
      </c>
      <c r="I23" s="14">
        <f>E23/H71*100</f>
        <v>0.01256203258518779</v>
      </c>
      <c r="J23" s="12">
        <f t="shared" si="2"/>
        <v>83.7</v>
      </c>
      <c r="K23" s="12"/>
      <c r="L23" s="14">
        <f t="shared" si="0"/>
        <v>-145.10000000000002</v>
      </c>
      <c r="M23" s="15">
        <f t="shared" si="1"/>
        <v>36.58216783216783</v>
      </c>
    </row>
    <row r="24" spans="1:13" ht="12.75">
      <c r="A24" s="175">
        <v>13</v>
      </c>
      <c r="B24" s="64" t="s">
        <v>34</v>
      </c>
      <c r="C24" s="76">
        <v>114</v>
      </c>
      <c r="D24" s="96" t="s">
        <v>35</v>
      </c>
      <c r="E24" s="86">
        <v>26222.9</v>
      </c>
      <c r="F24" s="13">
        <v>24458.7</v>
      </c>
      <c r="G24" s="13">
        <v>24458.7</v>
      </c>
      <c r="H24" s="13">
        <v>30359.7</v>
      </c>
      <c r="I24" s="12">
        <f>H24/H71*100</f>
        <v>1.6668686218379622</v>
      </c>
      <c r="J24" s="12">
        <f t="shared" si="2"/>
        <v>5901</v>
      </c>
      <c r="K24" s="12">
        <f t="shared" si="3"/>
        <v>124.12638447668927</v>
      </c>
      <c r="L24" s="14">
        <f t="shared" si="0"/>
        <v>4136.799999999999</v>
      </c>
      <c r="M24" s="15">
        <f t="shared" si="1"/>
        <v>115.77552444619015</v>
      </c>
    </row>
    <row r="25" spans="1:13" ht="24">
      <c r="A25" s="175">
        <v>14</v>
      </c>
      <c r="B25" s="65" t="s">
        <v>127</v>
      </c>
      <c r="C25" s="76">
        <v>114</v>
      </c>
      <c r="D25" s="96" t="s">
        <v>36</v>
      </c>
      <c r="E25" s="86">
        <v>24828.6</v>
      </c>
      <c r="F25" s="13">
        <v>30020</v>
      </c>
      <c r="G25" s="13">
        <v>30020</v>
      </c>
      <c r="H25" s="13">
        <v>21241.6</v>
      </c>
      <c r="I25" s="12">
        <f>H25/H71*100</f>
        <v>1.1662485636430286</v>
      </c>
      <c r="J25" s="12">
        <f t="shared" si="2"/>
        <v>-8778.400000000001</v>
      </c>
      <c r="K25" s="12">
        <f t="shared" si="3"/>
        <v>70.75816122584942</v>
      </c>
      <c r="L25" s="14">
        <f t="shared" si="0"/>
        <v>-3587</v>
      </c>
      <c r="M25" s="15">
        <f t="shared" si="1"/>
        <v>85.55295103227729</v>
      </c>
    </row>
    <row r="26" spans="1:13" ht="12.75">
      <c r="A26" s="175">
        <v>15</v>
      </c>
      <c r="B26" s="62" t="s">
        <v>37</v>
      </c>
      <c r="C26" s="76">
        <v>115</v>
      </c>
      <c r="D26" s="96" t="s">
        <v>38</v>
      </c>
      <c r="E26" s="86">
        <v>713.5</v>
      </c>
      <c r="F26" s="13">
        <v>680</v>
      </c>
      <c r="G26" s="13">
        <v>680</v>
      </c>
      <c r="H26" s="12">
        <v>656.2</v>
      </c>
      <c r="I26" s="14">
        <f>E26/H71*100</f>
        <v>0.03917399584585441</v>
      </c>
      <c r="J26" s="12">
        <f t="shared" si="2"/>
        <v>-23.799999999999955</v>
      </c>
      <c r="K26" s="12">
        <f t="shared" si="3"/>
        <v>96.50000000000001</v>
      </c>
      <c r="L26" s="14">
        <f t="shared" si="0"/>
        <v>-57.299999999999955</v>
      </c>
      <c r="M26" s="15">
        <f t="shared" si="1"/>
        <v>91.96916608269096</v>
      </c>
    </row>
    <row r="27" spans="1:13" ht="24">
      <c r="A27" s="175">
        <v>16</v>
      </c>
      <c r="B27" s="64" t="s">
        <v>125</v>
      </c>
      <c r="C27" s="76">
        <v>115</v>
      </c>
      <c r="D27" s="96" t="s">
        <v>39</v>
      </c>
      <c r="E27" s="86">
        <v>15032</v>
      </c>
      <c r="F27" s="13">
        <v>24234.6</v>
      </c>
      <c r="G27" s="13">
        <v>24234.6</v>
      </c>
      <c r="H27" s="12">
        <v>18304.1</v>
      </c>
      <c r="I27" s="12">
        <f>H27/H71*100</f>
        <v>1.0049680972138801</v>
      </c>
      <c r="J27" s="12">
        <f t="shared" si="2"/>
        <v>-5930.5</v>
      </c>
      <c r="K27" s="12">
        <f t="shared" si="3"/>
        <v>75.52878941678426</v>
      </c>
      <c r="L27" s="14">
        <f t="shared" si="0"/>
        <v>3272.0999999999985</v>
      </c>
      <c r="M27" s="15">
        <f t="shared" si="1"/>
        <v>121.76756253326238</v>
      </c>
    </row>
    <row r="28" spans="1:13" ht="12.75">
      <c r="A28" s="175">
        <v>17</v>
      </c>
      <c r="B28" s="62" t="s">
        <v>40</v>
      </c>
      <c r="C28" s="76">
        <v>115</v>
      </c>
      <c r="D28" s="96" t="s">
        <v>41</v>
      </c>
      <c r="E28" s="86">
        <v>23526.9</v>
      </c>
      <c r="F28" s="13">
        <v>25044.6</v>
      </c>
      <c r="G28" s="13">
        <v>25044.6</v>
      </c>
      <c r="H28" s="12">
        <v>19763.8</v>
      </c>
      <c r="I28" s="12">
        <f>H28/H71*100</f>
        <v>1.0851114493318814</v>
      </c>
      <c r="J28" s="12">
        <f t="shared" si="2"/>
        <v>-5280.799999999999</v>
      </c>
      <c r="K28" s="12">
        <f t="shared" si="3"/>
        <v>78.91441668064174</v>
      </c>
      <c r="L28" s="14">
        <f t="shared" si="0"/>
        <v>-3763.100000000002</v>
      </c>
      <c r="M28" s="15">
        <f t="shared" si="1"/>
        <v>84.00511754629805</v>
      </c>
    </row>
    <row r="29" spans="1:13" ht="12.75">
      <c r="A29" s="175">
        <v>18</v>
      </c>
      <c r="B29" s="62" t="s">
        <v>118</v>
      </c>
      <c r="C29" s="76">
        <v>115</v>
      </c>
      <c r="D29" s="96" t="s">
        <v>115</v>
      </c>
      <c r="E29" s="86"/>
      <c r="F29" s="13"/>
      <c r="G29" s="13"/>
      <c r="H29" s="12">
        <v>3.5</v>
      </c>
      <c r="I29" s="12"/>
      <c r="J29" s="12">
        <f t="shared" si="2"/>
        <v>3.5</v>
      </c>
      <c r="K29" s="12"/>
      <c r="L29" s="14"/>
      <c r="M29" s="15"/>
    </row>
    <row r="30" spans="1:13" ht="26.25" customHeight="1">
      <c r="A30" s="175">
        <v>19</v>
      </c>
      <c r="B30" s="64" t="s">
        <v>42</v>
      </c>
      <c r="C30" s="76">
        <v>115</v>
      </c>
      <c r="D30" s="96" t="s">
        <v>43</v>
      </c>
      <c r="E30" s="86">
        <v>31805.5</v>
      </c>
      <c r="F30" s="13">
        <v>40000</v>
      </c>
      <c r="G30" s="13">
        <v>29437.6</v>
      </c>
      <c r="H30" s="12">
        <v>34058.8</v>
      </c>
      <c r="I30" s="12">
        <f>H30/H71*100</f>
        <v>1.8699639659632603</v>
      </c>
      <c r="J30" s="12">
        <f t="shared" si="2"/>
        <v>4621.200000000004</v>
      </c>
      <c r="K30" s="12">
        <f t="shared" si="3"/>
        <v>115.69829062151808</v>
      </c>
      <c r="L30" s="14">
        <f aca="true" t="shared" si="4" ref="L30:L40">H30-E30</f>
        <v>2253.300000000003</v>
      </c>
      <c r="M30" s="15">
        <f aca="true" t="shared" si="5" ref="M30:M36">H30/E30*100</f>
        <v>107.08462372860042</v>
      </c>
    </row>
    <row r="31" spans="1:13" ht="12.75">
      <c r="A31" s="175">
        <v>20</v>
      </c>
      <c r="B31" s="64" t="s">
        <v>44</v>
      </c>
      <c r="C31" s="76">
        <v>115</v>
      </c>
      <c r="D31" s="96" t="s">
        <v>45</v>
      </c>
      <c r="E31" s="86">
        <v>6906</v>
      </c>
      <c r="F31" s="13">
        <v>8918</v>
      </c>
      <c r="G31" s="13">
        <v>8918</v>
      </c>
      <c r="H31" s="12">
        <v>8972.1</v>
      </c>
      <c r="I31" s="12">
        <f>H31/H71*100</f>
        <v>0.4926040758634763</v>
      </c>
      <c r="J31" s="12">
        <f t="shared" si="2"/>
        <v>54.100000000000364</v>
      </c>
      <c r="K31" s="12">
        <f t="shared" si="3"/>
        <v>100.6066382596995</v>
      </c>
      <c r="L31" s="14">
        <f t="shared" si="4"/>
        <v>2066.1000000000004</v>
      </c>
      <c r="M31" s="15">
        <f t="shared" si="5"/>
        <v>129.91746307558645</v>
      </c>
    </row>
    <row r="32" spans="1:13" ht="12.75">
      <c r="A32" s="175">
        <v>21</v>
      </c>
      <c r="B32" s="64" t="s">
        <v>46</v>
      </c>
      <c r="C32" s="76">
        <v>115</v>
      </c>
      <c r="D32" s="96" t="s">
        <v>47</v>
      </c>
      <c r="E32" s="86">
        <v>101.9</v>
      </c>
      <c r="F32" s="12">
        <v>200</v>
      </c>
      <c r="G32" s="12">
        <v>200</v>
      </c>
      <c r="H32" s="12">
        <v>65.3</v>
      </c>
      <c r="I32" s="14">
        <f>E32/H71*100</f>
        <v>0.005594716435448583</v>
      </c>
      <c r="J32" s="12">
        <f t="shared" si="2"/>
        <v>-134.7</v>
      </c>
      <c r="K32" s="12">
        <f t="shared" si="3"/>
        <v>32.65</v>
      </c>
      <c r="L32" s="14">
        <f t="shared" si="4"/>
        <v>-36.60000000000001</v>
      </c>
      <c r="M32" s="15">
        <f t="shared" si="5"/>
        <v>64.08243375858684</v>
      </c>
    </row>
    <row r="33" spans="1:13" ht="24" customHeight="1">
      <c r="A33" s="175">
        <v>22</v>
      </c>
      <c r="B33" s="64" t="s">
        <v>48</v>
      </c>
      <c r="C33" s="76">
        <v>115</v>
      </c>
      <c r="D33" s="96" t="s">
        <v>49</v>
      </c>
      <c r="E33" s="86">
        <v>6</v>
      </c>
      <c r="F33" s="13">
        <v>2</v>
      </c>
      <c r="G33" s="13">
        <v>2</v>
      </c>
      <c r="H33" s="12">
        <v>5.1</v>
      </c>
      <c r="I33" s="14"/>
      <c r="J33" s="12">
        <f t="shared" si="2"/>
        <v>3.0999999999999996</v>
      </c>
      <c r="K33" s="12">
        <f t="shared" si="3"/>
        <v>254.99999999999997</v>
      </c>
      <c r="L33" s="14">
        <f t="shared" si="4"/>
        <v>-0.9000000000000004</v>
      </c>
      <c r="M33" s="15">
        <f t="shared" si="5"/>
        <v>85</v>
      </c>
    </row>
    <row r="34" spans="1:13" ht="12.75">
      <c r="A34" s="175">
        <v>23</v>
      </c>
      <c r="B34" s="64" t="s">
        <v>50</v>
      </c>
      <c r="C34" s="76">
        <v>115</v>
      </c>
      <c r="D34" s="96" t="s">
        <v>51</v>
      </c>
      <c r="E34" s="86">
        <v>1928.6</v>
      </c>
      <c r="F34" s="13">
        <v>300</v>
      </c>
      <c r="G34" s="13">
        <v>300</v>
      </c>
      <c r="H34" s="12">
        <v>240.9</v>
      </c>
      <c r="I34" s="14">
        <f>E34/H71*100</f>
        <v>0.10588783235923589</v>
      </c>
      <c r="J34" s="12">
        <f t="shared" si="2"/>
        <v>-59.099999999999994</v>
      </c>
      <c r="K34" s="12">
        <f t="shared" si="3"/>
        <v>80.30000000000001</v>
      </c>
      <c r="L34" s="14">
        <f t="shared" si="4"/>
        <v>-1687.6999999999998</v>
      </c>
      <c r="M34" s="15">
        <f t="shared" si="5"/>
        <v>12.490926060354662</v>
      </c>
    </row>
    <row r="35" spans="1:13" ht="12.75">
      <c r="A35" s="175">
        <v>24</v>
      </c>
      <c r="B35" s="64" t="s">
        <v>52</v>
      </c>
      <c r="C35" s="76">
        <v>115</v>
      </c>
      <c r="D35" s="96" t="s">
        <v>53</v>
      </c>
      <c r="E35" s="86">
        <v>7.8</v>
      </c>
      <c r="F35" s="13"/>
      <c r="G35" s="13"/>
      <c r="H35" s="12">
        <v>6.3</v>
      </c>
      <c r="I35" s="14"/>
      <c r="J35" s="12">
        <f t="shared" si="2"/>
        <v>6.3</v>
      </c>
      <c r="K35" s="12"/>
      <c r="L35" s="14">
        <f t="shared" si="4"/>
        <v>-1.5</v>
      </c>
      <c r="M35" s="15">
        <f t="shared" si="5"/>
        <v>80.76923076923077</v>
      </c>
    </row>
    <row r="36" spans="1:13" ht="13.5" customHeight="1">
      <c r="A36" s="175">
        <v>25</v>
      </c>
      <c r="B36" s="64" t="s">
        <v>54</v>
      </c>
      <c r="C36" s="76">
        <v>121</v>
      </c>
      <c r="D36" s="96" t="s">
        <v>25</v>
      </c>
      <c r="E36" s="86">
        <v>1184.6</v>
      </c>
      <c r="F36" s="13">
        <v>1000</v>
      </c>
      <c r="G36" s="13">
        <v>1000</v>
      </c>
      <c r="H36" s="12">
        <v>1550</v>
      </c>
      <c r="I36" s="14">
        <f>E36/H71*100</f>
        <v>0.06503926486194692</v>
      </c>
      <c r="J36" s="12">
        <f t="shared" si="2"/>
        <v>550</v>
      </c>
      <c r="K36" s="12">
        <f t="shared" si="3"/>
        <v>155</v>
      </c>
      <c r="L36" s="14">
        <f t="shared" si="4"/>
        <v>365.4000000000001</v>
      </c>
      <c r="M36" s="15">
        <f t="shared" si="5"/>
        <v>130.84585514097586</v>
      </c>
    </row>
    <row r="37" spans="1:13" ht="14.25" customHeight="1">
      <c r="A37" s="175">
        <v>26</v>
      </c>
      <c r="B37" s="64" t="s">
        <v>55</v>
      </c>
      <c r="C37" s="76">
        <v>121</v>
      </c>
      <c r="D37" s="96" t="s">
        <v>27</v>
      </c>
      <c r="E37" s="86">
        <v>6</v>
      </c>
      <c r="F37" s="13"/>
      <c r="G37" s="13"/>
      <c r="H37" s="12">
        <v>179.4</v>
      </c>
      <c r="I37" s="14"/>
      <c r="J37" s="12">
        <f t="shared" si="2"/>
        <v>179.4</v>
      </c>
      <c r="K37" s="12"/>
      <c r="L37" s="14">
        <f t="shared" si="4"/>
        <v>173.4</v>
      </c>
      <c r="M37" s="15"/>
    </row>
    <row r="38" spans="1:13" ht="24.75" customHeight="1">
      <c r="A38" s="175">
        <v>27</v>
      </c>
      <c r="B38" s="64" t="s">
        <v>56</v>
      </c>
      <c r="C38" s="76">
        <v>121</v>
      </c>
      <c r="D38" s="96" t="s">
        <v>35</v>
      </c>
      <c r="E38" s="86">
        <v>1055.9</v>
      </c>
      <c r="F38" s="13">
        <v>600</v>
      </c>
      <c r="G38" s="13">
        <v>600</v>
      </c>
      <c r="H38" s="12">
        <v>311.7</v>
      </c>
      <c r="I38" s="12">
        <f>H38/H71*100</f>
        <v>0.017113573237775497</v>
      </c>
      <c r="J38" s="12">
        <f t="shared" si="2"/>
        <v>-288.3</v>
      </c>
      <c r="K38" s="12">
        <f t="shared" si="3"/>
        <v>51.949999999999996</v>
      </c>
      <c r="L38" s="14">
        <f t="shared" si="4"/>
        <v>-744.2</v>
      </c>
      <c r="M38" s="15">
        <f>H38/E38*100</f>
        <v>29.519840894024053</v>
      </c>
    </row>
    <row r="39" spans="1:13" ht="25.5">
      <c r="A39" s="175">
        <v>28</v>
      </c>
      <c r="B39" s="66" t="s">
        <v>128</v>
      </c>
      <c r="C39" s="76">
        <v>121</v>
      </c>
      <c r="D39" s="96" t="s">
        <v>57</v>
      </c>
      <c r="E39" s="86">
        <v>119.1</v>
      </c>
      <c r="F39" s="13"/>
      <c r="G39" s="13"/>
      <c r="H39" s="12">
        <v>143.4</v>
      </c>
      <c r="I39" s="14"/>
      <c r="J39" s="12">
        <f t="shared" si="2"/>
        <v>143.4</v>
      </c>
      <c r="K39" s="12"/>
      <c r="L39" s="14">
        <f t="shared" si="4"/>
        <v>24.30000000000001</v>
      </c>
      <c r="M39" s="15">
        <f>H39/E39*100</f>
        <v>120.40302267002521</v>
      </c>
    </row>
    <row r="40" spans="1:13" ht="27.75" customHeight="1" thickBot="1">
      <c r="A40" s="176">
        <v>29</v>
      </c>
      <c r="B40" s="122" t="s">
        <v>58</v>
      </c>
      <c r="C40" s="83">
        <v>121</v>
      </c>
      <c r="D40" s="102" t="s">
        <v>22</v>
      </c>
      <c r="E40" s="87">
        <v>-7.2</v>
      </c>
      <c r="F40" s="123"/>
      <c r="G40" s="123"/>
      <c r="H40" s="108"/>
      <c r="I40" s="124"/>
      <c r="J40" s="108"/>
      <c r="K40" s="108"/>
      <c r="L40" s="124">
        <f t="shared" si="4"/>
        <v>7.2</v>
      </c>
      <c r="M40" s="125">
        <f>H40/E40*100</f>
        <v>0</v>
      </c>
    </row>
    <row r="41" spans="1:13" ht="18" customHeight="1">
      <c r="A41" s="126" t="s">
        <v>3</v>
      </c>
      <c r="B41" s="129" t="s">
        <v>4</v>
      </c>
      <c r="C41" s="132" t="s">
        <v>5</v>
      </c>
      <c r="D41" s="132" t="s">
        <v>6</v>
      </c>
      <c r="E41" s="155" t="s">
        <v>110</v>
      </c>
      <c r="F41" s="136" t="s">
        <v>7</v>
      </c>
      <c r="G41" s="136" t="s">
        <v>111</v>
      </c>
      <c r="H41" s="141" t="s">
        <v>112</v>
      </c>
      <c r="I41" s="144" t="s">
        <v>8</v>
      </c>
      <c r="J41" s="147" t="s">
        <v>9</v>
      </c>
      <c r="K41" s="147"/>
      <c r="L41" s="147"/>
      <c r="M41" s="148"/>
    </row>
    <row r="42" spans="1:13" ht="25.5" customHeight="1">
      <c r="A42" s="127"/>
      <c r="B42" s="130"/>
      <c r="C42" s="133"/>
      <c r="D42" s="133"/>
      <c r="E42" s="156"/>
      <c r="F42" s="137"/>
      <c r="G42" s="137"/>
      <c r="H42" s="142"/>
      <c r="I42" s="145"/>
      <c r="J42" s="137" t="s">
        <v>113</v>
      </c>
      <c r="K42" s="137"/>
      <c r="L42" s="149" t="s">
        <v>124</v>
      </c>
      <c r="M42" s="150"/>
    </row>
    <row r="43" spans="1:13" ht="47.25" customHeight="1" thickBot="1">
      <c r="A43" s="128"/>
      <c r="B43" s="131"/>
      <c r="C43" s="134"/>
      <c r="D43" s="134"/>
      <c r="E43" s="157"/>
      <c r="F43" s="138"/>
      <c r="G43" s="138"/>
      <c r="H43" s="143"/>
      <c r="I43" s="146"/>
      <c r="J43" s="59" t="s">
        <v>10</v>
      </c>
      <c r="K43" s="60" t="s">
        <v>11</v>
      </c>
      <c r="L43" s="59" t="s">
        <v>10</v>
      </c>
      <c r="M43" s="61" t="s">
        <v>11</v>
      </c>
    </row>
    <row r="44" spans="1:13" ht="13.5" thickBot="1">
      <c r="A44" s="110" t="s">
        <v>59</v>
      </c>
      <c r="B44" s="114" t="s">
        <v>60</v>
      </c>
      <c r="C44" s="110" t="s">
        <v>61</v>
      </c>
      <c r="D44" s="110" t="s">
        <v>62</v>
      </c>
      <c r="E44" s="111" t="s">
        <v>63</v>
      </c>
      <c r="F44" s="112" t="s">
        <v>64</v>
      </c>
      <c r="G44" s="112" t="s">
        <v>65</v>
      </c>
      <c r="H44" s="112" t="s">
        <v>66</v>
      </c>
      <c r="I44" s="112" t="s">
        <v>31</v>
      </c>
      <c r="J44" s="112" t="s">
        <v>33</v>
      </c>
      <c r="K44" s="112" t="s">
        <v>35</v>
      </c>
      <c r="L44" s="112" t="s">
        <v>67</v>
      </c>
      <c r="M44" s="113" t="s">
        <v>36</v>
      </c>
    </row>
    <row r="45" spans="1:13" ht="12.75">
      <c r="A45" s="104" t="s">
        <v>81</v>
      </c>
      <c r="B45" s="109" t="s">
        <v>107</v>
      </c>
      <c r="C45" s="104" t="s">
        <v>105</v>
      </c>
      <c r="D45" s="104" t="s">
        <v>106</v>
      </c>
      <c r="E45" s="105" t="s">
        <v>108</v>
      </c>
      <c r="F45" s="106"/>
      <c r="G45" s="106"/>
      <c r="H45" s="106"/>
      <c r="I45" s="106"/>
      <c r="J45" s="106"/>
      <c r="K45" s="106"/>
      <c r="L45" s="106"/>
      <c r="M45" s="107"/>
    </row>
    <row r="46" spans="1:13" ht="12.75">
      <c r="A46" s="78" t="s">
        <v>106</v>
      </c>
      <c r="B46" s="64" t="s">
        <v>68</v>
      </c>
      <c r="C46" s="76">
        <v>121</v>
      </c>
      <c r="D46" s="96" t="s">
        <v>69</v>
      </c>
      <c r="E46" s="86">
        <v>26970.5</v>
      </c>
      <c r="F46" s="17">
        <v>27345</v>
      </c>
      <c r="G46" s="17">
        <v>27345</v>
      </c>
      <c r="H46" s="16">
        <v>33895.5</v>
      </c>
      <c r="I46" s="16">
        <f>H46/H71*100</f>
        <v>1.8609981446295136</v>
      </c>
      <c r="J46" s="16">
        <f aca="true" t="shared" si="6" ref="J46:J71">H46-G46</f>
        <v>6550.5</v>
      </c>
      <c r="K46" s="16">
        <f aca="true" t="shared" si="7" ref="K46:K71">H46/G46*100</f>
        <v>123.95501919912233</v>
      </c>
      <c r="L46" s="18">
        <f>H46-E46</f>
        <v>6925</v>
      </c>
      <c r="M46" s="19">
        <f>H46/E46*100</f>
        <v>125.67620177601452</v>
      </c>
    </row>
    <row r="47" spans="1:13" ht="12.75">
      <c r="A47" s="78" t="s">
        <v>83</v>
      </c>
      <c r="B47" s="64" t="s">
        <v>70</v>
      </c>
      <c r="C47" s="76">
        <v>121</v>
      </c>
      <c r="D47" s="96" t="s">
        <v>71</v>
      </c>
      <c r="E47" s="86">
        <v>8639.2</v>
      </c>
      <c r="F47" s="17">
        <v>9776.8</v>
      </c>
      <c r="G47" s="17">
        <v>9776.8</v>
      </c>
      <c r="H47" s="16">
        <v>11207.8</v>
      </c>
      <c r="I47" s="16">
        <f>H47/H71*100</f>
        <v>0.6153529231130581</v>
      </c>
      <c r="J47" s="16">
        <f t="shared" si="6"/>
        <v>1431</v>
      </c>
      <c r="K47" s="16">
        <f t="shared" si="7"/>
        <v>114.63669094182146</v>
      </c>
      <c r="L47" s="18">
        <f aca="true" t="shared" si="8" ref="L47:L61">H47-E47</f>
        <v>2568.5999999999985</v>
      </c>
      <c r="M47" s="19">
        <f aca="true" t="shared" si="9" ref="M47:M61">H47/E47*100</f>
        <v>129.7319196221872</v>
      </c>
    </row>
    <row r="48" spans="1:13" ht="12.75">
      <c r="A48" s="78" t="s">
        <v>69</v>
      </c>
      <c r="B48" s="64" t="s">
        <v>72</v>
      </c>
      <c r="C48" s="76">
        <v>121</v>
      </c>
      <c r="D48" s="96" t="s">
        <v>73</v>
      </c>
      <c r="E48" s="86">
        <v>10333.1</v>
      </c>
      <c r="F48" s="17">
        <v>11000</v>
      </c>
      <c r="G48" s="17">
        <v>11000</v>
      </c>
      <c r="H48" s="16">
        <v>11519.7</v>
      </c>
      <c r="I48" s="16">
        <f>H48/H71*100</f>
        <v>0.6324774771485481</v>
      </c>
      <c r="J48" s="16">
        <f t="shared" si="6"/>
        <v>519.7000000000007</v>
      </c>
      <c r="K48" s="16">
        <f t="shared" si="7"/>
        <v>104.72454545454546</v>
      </c>
      <c r="L48" s="18">
        <f t="shared" si="8"/>
        <v>1186.6000000000004</v>
      </c>
      <c r="M48" s="19">
        <f t="shared" si="9"/>
        <v>111.48348511095412</v>
      </c>
    </row>
    <row r="49" spans="1:13" ht="12.75">
      <c r="A49" s="78" t="s">
        <v>85</v>
      </c>
      <c r="B49" s="64" t="s">
        <v>74</v>
      </c>
      <c r="C49" s="76">
        <v>122</v>
      </c>
      <c r="D49" s="96" t="s">
        <v>75</v>
      </c>
      <c r="E49" s="86">
        <v>17233.5</v>
      </c>
      <c r="F49" s="17">
        <v>21209</v>
      </c>
      <c r="G49" s="17">
        <v>21209</v>
      </c>
      <c r="H49" s="16">
        <v>18180.8</v>
      </c>
      <c r="I49" s="16">
        <f>H49/H71*100</f>
        <v>0.998198435422999</v>
      </c>
      <c r="J49" s="16">
        <f t="shared" si="6"/>
        <v>-3028.2000000000007</v>
      </c>
      <c r="K49" s="16">
        <f t="shared" si="7"/>
        <v>85.72209910886887</v>
      </c>
      <c r="L49" s="18">
        <f t="shared" si="8"/>
        <v>947.2999999999993</v>
      </c>
      <c r="M49" s="19">
        <f t="shared" si="9"/>
        <v>105.49685206139205</v>
      </c>
    </row>
    <row r="50" spans="1:13" ht="12.75">
      <c r="A50" s="78" t="s">
        <v>71</v>
      </c>
      <c r="B50" s="64" t="s">
        <v>76</v>
      </c>
      <c r="C50" s="76">
        <v>122</v>
      </c>
      <c r="D50" s="96" t="s">
        <v>77</v>
      </c>
      <c r="E50" s="86">
        <v>18309.4</v>
      </c>
      <c r="F50" s="17">
        <v>21211.5</v>
      </c>
      <c r="G50" s="17">
        <v>21211.5</v>
      </c>
      <c r="H50" s="16">
        <v>20842.9</v>
      </c>
      <c r="I50" s="16">
        <f>H50/H71*100</f>
        <v>1.144358343399522</v>
      </c>
      <c r="J50" s="16">
        <f t="shared" si="6"/>
        <v>-368.59999999999854</v>
      </c>
      <c r="K50" s="16">
        <f t="shared" si="7"/>
        <v>98.26226339485657</v>
      </c>
      <c r="L50" s="18">
        <f t="shared" si="8"/>
        <v>2533.5</v>
      </c>
      <c r="M50" s="19">
        <f t="shared" si="9"/>
        <v>113.83715468557133</v>
      </c>
    </row>
    <row r="51" spans="1:13" ht="12.75">
      <c r="A51" s="78" t="s">
        <v>119</v>
      </c>
      <c r="B51" s="64" t="s">
        <v>78</v>
      </c>
      <c r="C51" s="76">
        <v>122</v>
      </c>
      <c r="D51" s="96" t="s">
        <v>79</v>
      </c>
      <c r="E51" s="86">
        <v>6304.4</v>
      </c>
      <c r="F51" s="17">
        <v>6740</v>
      </c>
      <c r="G51" s="17">
        <v>6740</v>
      </c>
      <c r="H51" s="16">
        <v>7440.5</v>
      </c>
      <c r="I51" s="16">
        <f>H51/H71*100</f>
        <v>0.4085131269671755</v>
      </c>
      <c r="J51" s="16">
        <f t="shared" si="6"/>
        <v>700.5</v>
      </c>
      <c r="K51" s="16">
        <f t="shared" si="7"/>
        <v>110.39317507418399</v>
      </c>
      <c r="L51" s="18">
        <f t="shared" si="8"/>
        <v>1136.1000000000004</v>
      </c>
      <c r="M51" s="19">
        <f t="shared" si="9"/>
        <v>118.02074741450417</v>
      </c>
    </row>
    <row r="52" spans="1:13" ht="13.5" customHeight="1">
      <c r="A52" s="78" t="s">
        <v>73</v>
      </c>
      <c r="B52" s="64" t="s">
        <v>80</v>
      </c>
      <c r="C52" s="76">
        <v>122</v>
      </c>
      <c r="D52" s="96" t="s">
        <v>81</v>
      </c>
      <c r="E52" s="88">
        <v>68257.8</v>
      </c>
      <c r="F52" s="17">
        <v>68000</v>
      </c>
      <c r="G52" s="17">
        <v>68000</v>
      </c>
      <c r="H52" s="17">
        <v>77636.5</v>
      </c>
      <c r="I52" s="16">
        <f>H52/H71*100</f>
        <v>4.262553508740961</v>
      </c>
      <c r="J52" s="16">
        <f t="shared" si="6"/>
        <v>9636.5</v>
      </c>
      <c r="K52" s="16">
        <f t="shared" si="7"/>
        <v>114.17132352941178</v>
      </c>
      <c r="L52" s="18">
        <f t="shared" si="8"/>
        <v>9378.699999999997</v>
      </c>
      <c r="M52" s="19">
        <f t="shared" si="9"/>
        <v>113.74011468286407</v>
      </c>
    </row>
    <row r="53" spans="1:13" ht="12.75">
      <c r="A53" s="78" t="s">
        <v>120</v>
      </c>
      <c r="B53" s="64" t="s">
        <v>82</v>
      </c>
      <c r="C53" s="76">
        <v>122</v>
      </c>
      <c r="D53" s="96" t="s">
        <v>83</v>
      </c>
      <c r="E53" s="88">
        <v>406.7</v>
      </c>
      <c r="F53" s="17">
        <v>450</v>
      </c>
      <c r="G53" s="17">
        <v>450</v>
      </c>
      <c r="H53" s="17">
        <v>446.3</v>
      </c>
      <c r="I53" s="18"/>
      <c r="J53" s="18">
        <f t="shared" si="6"/>
        <v>-3.6999999999999886</v>
      </c>
      <c r="K53" s="18">
        <f t="shared" si="7"/>
        <v>99.17777777777778</v>
      </c>
      <c r="L53" s="18">
        <f t="shared" si="8"/>
        <v>39.60000000000002</v>
      </c>
      <c r="M53" s="19">
        <f t="shared" si="9"/>
        <v>109.73690681091715</v>
      </c>
    </row>
    <row r="54" spans="1:13" ht="12.75">
      <c r="A54" s="78" t="s">
        <v>39</v>
      </c>
      <c r="B54" s="64" t="s">
        <v>84</v>
      </c>
      <c r="C54" s="76">
        <v>122</v>
      </c>
      <c r="D54" s="96" t="s">
        <v>85</v>
      </c>
      <c r="E54" s="86">
        <v>2845.4</v>
      </c>
      <c r="F54" s="17">
        <v>2820</v>
      </c>
      <c r="G54" s="17">
        <v>2820</v>
      </c>
      <c r="H54" s="16">
        <v>2814.6</v>
      </c>
      <c r="I54" s="16">
        <f>H54/H71*100</f>
        <v>0.15453276623369558</v>
      </c>
      <c r="J54" s="16">
        <f t="shared" si="6"/>
        <v>-5.400000000000091</v>
      </c>
      <c r="K54" s="16">
        <f t="shared" si="7"/>
        <v>99.80851063829786</v>
      </c>
      <c r="L54" s="18">
        <f t="shared" si="8"/>
        <v>-30.800000000000182</v>
      </c>
      <c r="M54" s="19">
        <f t="shared" si="9"/>
        <v>98.91755113516552</v>
      </c>
    </row>
    <row r="55" spans="1:13" ht="12.75">
      <c r="A55" s="78" t="s">
        <v>87</v>
      </c>
      <c r="B55" s="63" t="s">
        <v>86</v>
      </c>
      <c r="C55" s="76">
        <v>122</v>
      </c>
      <c r="D55" s="96" t="s">
        <v>87</v>
      </c>
      <c r="E55" s="88">
        <v>212.6</v>
      </c>
      <c r="F55" s="17"/>
      <c r="G55" s="17"/>
      <c r="H55" s="17">
        <v>488</v>
      </c>
      <c r="I55" s="18"/>
      <c r="J55" s="18">
        <f t="shared" si="6"/>
        <v>488</v>
      </c>
      <c r="K55" s="18"/>
      <c r="L55" s="18">
        <f t="shared" si="8"/>
        <v>275.4</v>
      </c>
      <c r="M55" s="19">
        <f t="shared" si="9"/>
        <v>229.5390404515522</v>
      </c>
    </row>
    <row r="56" spans="1:13" ht="12.75">
      <c r="A56" s="78" t="s">
        <v>41</v>
      </c>
      <c r="B56" s="64" t="s">
        <v>88</v>
      </c>
      <c r="C56" s="76">
        <v>122</v>
      </c>
      <c r="D56" s="96" t="s">
        <v>41</v>
      </c>
      <c r="E56" s="88">
        <v>1</v>
      </c>
      <c r="F56" s="17"/>
      <c r="G56" s="17"/>
      <c r="H56" s="17">
        <v>0.9</v>
      </c>
      <c r="I56" s="18"/>
      <c r="J56" s="18">
        <f t="shared" si="6"/>
        <v>0.9</v>
      </c>
      <c r="K56" s="18"/>
      <c r="L56" s="18">
        <f t="shared" si="8"/>
        <v>-0.09999999999999998</v>
      </c>
      <c r="M56" s="19">
        <f t="shared" si="9"/>
        <v>90</v>
      </c>
    </row>
    <row r="57" spans="1:13" ht="12.75">
      <c r="A57" s="78" t="s">
        <v>115</v>
      </c>
      <c r="B57" s="64" t="s">
        <v>89</v>
      </c>
      <c r="C57" s="76">
        <v>122</v>
      </c>
      <c r="D57" s="96" t="s">
        <v>90</v>
      </c>
      <c r="E57" s="86"/>
      <c r="F57" s="17"/>
      <c r="G57" s="17"/>
      <c r="H57" s="16">
        <v>62.6</v>
      </c>
      <c r="I57" s="18"/>
      <c r="J57" s="18">
        <f t="shared" si="6"/>
        <v>62.6</v>
      </c>
      <c r="K57" s="18"/>
      <c r="L57" s="18">
        <f t="shared" si="8"/>
        <v>62.6</v>
      </c>
      <c r="M57" s="19"/>
    </row>
    <row r="58" spans="1:13" ht="12.75">
      <c r="A58" s="78" t="s">
        <v>121</v>
      </c>
      <c r="B58" s="64" t="s">
        <v>91</v>
      </c>
      <c r="C58" s="76">
        <v>123</v>
      </c>
      <c r="D58" s="96" t="s">
        <v>13</v>
      </c>
      <c r="E58" s="86">
        <v>4392.8</v>
      </c>
      <c r="F58" s="17">
        <v>4500</v>
      </c>
      <c r="G58" s="17">
        <v>4500</v>
      </c>
      <c r="H58" s="16">
        <v>3590.3</v>
      </c>
      <c r="I58" s="16">
        <f>H58/H71*100</f>
        <v>0.1971217901687051</v>
      </c>
      <c r="J58" s="16">
        <f t="shared" si="6"/>
        <v>-909.6999999999998</v>
      </c>
      <c r="K58" s="16">
        <f t="shared" si="7"/>
        <v>79.78444444444445</v>
      </c>
      <c r="L58" s="18">
        <f t="shared" si="8"/>
        <v>-802.5</v>
      </c>
      <c r="M58" s="19">
        <f t="shared" si="9"/>
        <v>81.73146967765435</v>
      </c>
    </row>
    <row r="59" spans="1:13" ht="12.75">
      <c r="A59" s="78" t="s">
        <v>43</v>
      </c>
      <c r="B59" s="64" t="s">
        <v>92</v>
      </c>
      <c r="C59" s="76">
        <v>123</v>
      </c>
      <c r="D59" s="96" t="s">
        <v>25</v>
      </c>
      <c r="E59" s="86">
        <v>10613.5</v>
      </c>
      <c r="F59" s="17">
        <v>12000</v>
      </c>
      <c r="G59" s="17">
        <v>12000</v>
      </c>
      <c r="H59" s="16">
        <v>12970.6</v>
      </c>
      <c r="I59" s="16">
        <f>H59/H71*100</f>
        <v>0.7121376741671187</v>
      </c>
      <c r="J59" s="16">
        <f t="shared" si="6"/>
        <v>970.6000000000004</v>
      </c>
      <c r="K59" s="16">
        <f t="shared" si="7"/>
        <v>108.08833333333334</v>
      </c>
      <c r="L59" s="18">
        <f t="shared" si="8"/>
        <v>2357.1000000000004</v>
      </c>
      <c r="M59" s="19">
        <f t="shared" si="9"/>
        <v>122.20850803222312</v>
      </c>
    </row>
    <row r="60" spans="1:13" ht="12.75">
      <c r="A60" s="78" t="s">
        <v>122</v>
      </c>
      <c r="B60" s="64" t="s">
        <v>93</v>
      </c>
      <c r="C60" s="76">
        <v>123</v>
      </c>
      <c r="D60" s="96" t="s">
        <v>33</v>
      </c>
      <c r="E60" s="86">
        <v>0.8</v>
      </c>
      <c r="F60" s="17"/>
      <c r="G60" s="17"/>
      <c r="H60" s="16">
        <v>3.4</v>
      </c>
      <c r="I60" s="18"/>
      <c r="J60" s="18">
        <f t="shared" si="6"/>
        <v>3.4</v>
      </c>
      <c r="K60" s="18"/>
      <c r="L60" s="18">
        <f t="shared" si="8"/>
        <v>2.5999999999999996</v>
      </c>
      <c r="M60" s="19">
        <f t="shared" si="9"/>
        <v>425</v>
      </c>
    </row>
    <row r="61" spans="1:13" ht="13.5" thickBot="1">
      <c r="A61" s="78" t="s">
        <v>123</v>
      </c>
      <c r="B61" s="67" t="s">
        <v>117</v>
      </c>
      <c r="C61" s="77">
        <v>123</v>
      </c>
      <c r="D61" s="97" t="s">
        <v>116</v>
      </c>
      <c r="E61" s="89">
        <v>6.4</v>
      </c>
      <c r="F61" s="21"/>
      <c r="G61" s="21"/>
      <c r="H61" s="20">
        <v>0.8</v>
      </c>
      <c r="I61" s="22"/>
      <c r="J61" s="22">
        <f t="shared" si="6"/>
        <v>0.8</v>
      </c>
      <c r="K61" s="22"/>
      <c r="L61" s="18">
        <f t="shared" si="8"/>
        <v>-5.6000000000000005</v>
      </c>
      <c r="M61" s="19">
        <f t="shared" si="9"/>
        <v>12.5</v>
      </c>
    </row>
    <row r="62" spans="1:13" ht="13.5" thickBot="1">
      <c r="A62" s="117"/>
      <c r="B62" s="68" t="s">
        <v>95</v>
      </c>
      <c r="C62" s="79"/>
      <c r="D62" s="98"/>
      <c r="E62" s="90">
        <f>SUM(E12:E61)-0.2</f>
        <v>1507915</v>
      </c>
      <c r="F62" s="23">
        <f>SUM(F12:F61)</f>
        <v>1780372.1</v>
      </c>
      <c r="G62" s="23">
        <f>SUM(G12:G61)</f>
        <v>1769809.7000000002</v>
      </c>
      <c r="H62" s="23">
        <f>SUM(H12:H61)-0.1</f>
        <v>1692690.0000000005</v>
      </c>
      <c r="I62" s="23">
        <f>H62/H71*100</f>
        <v>92.93543241530388</v>
      </c>
      <c r="J62" s="23">
        <f t="shared" si="6"/>
        <v>-77119.69999999972</v>
      </c>
      <c r="K62" s="23">
        <f t="shared" si="7"/>
        <v>95.6424863079912</v>
      </c>
      <c r="L62" s="23">
        <f aca="true" t="shared" si="10" ref="L62:L71">H62-E62</f>
        <v>184775.00000000047</v>
      </c>
      <c r="M62" s="54">
        <f>H62/E62*100</f>
        <v>112.25367477609815</v>
      </c>
    </row>
    <row r="63" spans="1:13" ht="12.75">
      <c r="A63" s="115">
        <v>47</v>
      </c>
      <c r="B63" s="69" t="s">
        <v>96</v>
      </c>
      <c r="C63" s="80">
        <v>151</v>
      </c>
      <c r="D63" s="99" t="s">
        <v>94</v>
      </c>
      <c r="E63" s="91">
        <v>50940.9</v>
      </c>
      <c r="F63" s="25">
        <v>50746.9</v>
      </c>
      <c r="G63" s="25">
        <v>55812</v>
      </c>
      <c r="H63" s="25">
        <v>55764</v>
      </c>
      <c r="I63" s="25">
        <f>H63/H71*100</f>
        <v>3.061666018708094</v>
      </c>
      <c r="J63" s="25">
        <f t="shared" si="6"/>
        <v>-48</v>
      </c>
      <c r="K63" s="25">
        <f t="shared" si="7"/>
        <v>99.91399698989466</v>
      </c>
      <c r="L63" s="25">
        <f t="shared" si="10"/>
        <v>4823.0999999999985</v>
      </c>
      <c r="M63" s="55">
        <f>H63/E63*100</f>
        <v>109.46803060016607</v>
      </c>
    </row>
    <row r="64" spans="1:13" ht="13.5" thickBot="1">
      <c r="A64" s="118">
        <v>48</v>
      </c>
      <c r="B64" s="70" t="s">
        <v>97</v>
      </c>
      <c r="C64" s="81">
        <v>161</v>
      </c>
      <c r="D64" s="100" t="s">
        <v>94</v>
      </c>
      <c r="E64" s="92">
        <v>5768.1</v>
      </c>
      <c r="F64" s="20">
        <v>6000</v>
      </c>
      <c r="G64" s="20">
        <v>6600</v>
      </c>
      <c r="H64" s="20">
        <v>6830</v>
      </c>
      <c r="I64" s="20">
        <f>H64/H71*100</f>
        <v>0.37499424194419845</v>
      </c>
      <c r="J64" s="20">
        <f t="shared" si="6"/>
        <v>230</v>
      </c>
      <c r="K64" s="20">
        <f t="shared" si="7"/>
        <v>103.48484848484848</v>
      </c>
      <c r="L64" s="20">
        <f t="shared" si="10"/>
        <v>1061.8999999999996</v>
      </c>
      <c r="M64" s="56">
        <f>H64/E64*100</f>
        <v>118.40987500216708</v>
      </c>
    </row>
    <row r="65" spans="1:13" ht="13.5" thickBot="1">
      <c r="A65" s="117"/>
      <c r="B65" s="68" t="s">
        <v>98</v>
      </c>
      <c r="C65" s="79">
        <v>300</v>
      </c>
      <c r="D65" s="98" t="s">
        <v>94</v>
      </c>
      <c r="E65" s="93">
        <f>E67+E68+E69+0.1</f>
        <v>322468.89999999997</v>
      </c>
      <c r="F65" s="24">
        <f>F67+F68+F69</f>
        <v>1579.8</v>
      </c>
      <c r="G65" s="24">
        <f>G67+G68+G69</f>
        <v>13823.8</v>
      </c>
      <c r="H65" s="24">
        <f>H67+H68+H69</f>
        <v>13874</v>
      </c>
      <c r="I65" s="24">
        <f>H65/H71*100</f>
        <v>0.7617379374427247</v>
      </c>
      <c r="J65" s="24">
        <f t="shared" si="6"/>
        <v>50.20000000000073</v>
      </c>
      <c r="K65" s="24">
        <f t="shared" si="7"/>
        <v>100.36314182786211</v>
      </c>
      <c r="L65" s="24">
        <f t="shared" si="10"/>
        <v>-308594.89999999997</v>
      </c>
      <c r="M65" s="57">
        <f>H65/E65*100</f>
        <v>4.302430404916568</v>
      </c>
    </row>
    <row r="66" spans="1:13" ht="12.75">
      <c r="A66" s="119"/>
      <c r="B66" s="71" t="s">
        <v>99</v>
      </c>
      <c r="C66" s="82"/>
      <c r="D66" s="101"/>
      <c r="E66" s="94"/>
      <c r="F66" s="49"/>
      <c r="G66" s="49"/>
      <c r="H66" s="49"/>
      <c r="I66" s="49">
        <f>H66/H71*100</f>
        <v>0</v>
      </c>
      <c r="J66" s="49">
        <f t="shared" si="6"/>
        <v>0</v>
      </c>
      <c r="K66" s="49"/>
      <c r="L66" s="49">
        <f t="shared" si="10"/>
        <v>0</v>
      </c>
      <c r="M66" s="50"/>
    </row>
    <row r="67" spans="1:13" ht="12.75">
      <c r="A67" s="116">
        <v>49</v>
      </c>
      <c r="B67" s="63" t="s">
        <v>100</v>
      </c>
      <c r="C67" s="76">
        <v>311</v>
      </c>
      <c r="D67" s="96" t="s">
        <v>94</v>
      </c>
      <c r="E67" s="86">
        <v>317620</v>
      </c>
      <c r="F67" s="16"/>
      <c r="G67" s="16">
        <v>29.3</v>
      </c>
      <c r="H67" s="16">
        <v>29.3</v>
      </c>
      <c r="I67" s="16">
        <f>H67/H71*100</f>
        <v>0.0016086868651486114</v>
      </c>
      <c r="J67" s="16">
        <f t="shared" si="6"/>
        <v>0</v>
      </c>
      <c r="K67" s="16">
        <f t="shared" si="7"/>
        <v>100</v>
      </c>
      <c r="L67" s="16">
        <f t="shared" si="10"/>
        <v>-317590.7</v>
      </c>
      <c r="M67" s="51">
        <f>H67/E67*100</f>
        <v>0.009224859895472576</v>
      </c>
    </row>
    <row r="68" spans="1:13" ht="12.75">
      <c r="A68" s="116">
        <v>50</v>
      </c>
      <c r="B68" s="72" t="s">
        <v>101</v>
      </c>
      <c r="C68" s="76">
        <v>330</v>
      </c>
      <c r="D68" s="96" t="s">
        <v>94</v>
      </c>
      <c r="E68" s="86">
        <v>951.8</v>
      </c>
      <c r="F68" s="16">
        <v>300</v>
      </c>
      <c r="G68" s="16">
        <v>4793.5</v>
      </c>
      <c r="H68" s="16">
        <v>4843.7</v>
      </c>
      <c r="I68" s="16">
        <f>H68/H71*100</f>
        <v>0.2659384494443798</v>
      </c>
      <c r="J68" s="16">
        <f t="shared" si="6"/>
        <v>50.19999999999982</v>
      </c>
      <c r="K68" s="16">
        <f t="shared" si="7"/>
        <v>101.04725148638782</v>
      </c>
      <c r="L68" s="16">
        <f t="shared" si="10"/>
        <v>3891.8999999999996</v>
      </c>
      <c r="M68" s="51">
        <f>H68/E68*100</f>
        <v>508.89892834629126</v>
      </c>
    </row>
    <row r="69" spans="1:13" ht="24.75" thickBot="1">
      <c r="A69" s="120">
        <v>51</v>
      </c>
      <c r="B69" s="73" t="s">
        <v>102</v>
      </c>
      <c r="C69" s="83">
        <v>362</v>
      </c>
      <c r="D69" s="102" t="s">
        <v>94</v>
      </c>
      <c r="E69" s="87">
        <v>3897</v>
      </c>
      <c r="F69" s="52">
        <v>1279.8</v>
      </c>
      <c r="G69" s="52">
        <v>9001</v>
      </c>
      <c r="H69" s="52">
        <v>9001</v>
      </c>
      <c r="I69" s="52">
        <f>H69/H71*100</f>
        <v>0.49419080113319624</v>
      </c>
      <c r="J69" s="52">
        <f t="shared" si="6"/>
        <v>0</v>
      </c>
      <c r="K69" s="52">
        <f t="shared" si="7"/>
        <v>100</v>
      </c>
      <c r="L69" s="52">
        <f t="shared" si="10"/>
        <v>5104</v>
      </c>
      <c r="M69" s="53">
        <f>H69/E69*100</f>
        <v>230.97254298178086</v>
      </c>
    </row>
    <row r="70" spans="1:13" ht="13.5" thickBot="1">
      <c r="A70" s="121">
        <v>52</v>
      </c>
      <c r="B70" s="74" t="s">
        <v>103</v>
      </c>
      <c r="C70" s="84">
        <v>400</v>
      </c>
      <c r="D70" s="103" t="s">
        <v>94</v>
      </c>
      <c r="E70" s="95">
        <v>14586.8</v>
      </c>
      <c r="F70" s="48">
        <v>51094.9</v>
      </c>
      <c r="G70" s="48">
        <v>52106.4</v>
      </c>
      <c r="H70" s="48">
        <v>52203.3</v>
      </c>
      <c r="I70" s="47">
        <f>H70/H71*100</f>
        <v>2.866169386601109</v>
      </c>
      <c r="J70" s="48">
        <f t="shared" si="6"/>
        <v>96.90000000000146</v>
      </c>
      <c r="K70" s="48">
        <f t="shared" si="7"/>
        <v>100.18596563953757</v>
      </c>
      <c r="L70" s="48">
        <f t="shared" si="10"/>
        <v>37616.5</v>
      </c>
      <c r="M70" s="58">
        <f>H70/E70*100</f>
        <v>357.8804124276744</v>
      </c>
    </row>
    <row r="71" spans="1:13" ht="13.5" thickBot="1">
      <c r="A71" s="117"/>
      <c r="B71" s="75" t="s">
        <v>104</v>
      </c>
      <c r="C71" s="85"/>
      <c r="D71" s="85"/>
      <c r="E71" s="93">
        <f>E62+E63+E64+E65+E70</f>
        <v>1901679.7</v>
      </c>
      <c r="F71" s="24">
        <f>F62+F63+F64+F65+F70</f>
        <v>1889793.7</v>
      </c>
      <c r="G71" s="24">
        <f>G62+G63+G64+G65+G70</f>
        <v>1898151.9000000001</v>
      </c>
      <c r="H71" s="24">
        <f>H62+H63+H64+H65+H70</f>
        <v>1821361.3000000005</v>
      </c>
      <c r="I71" s="24">
        <f>H71/H71*100</f>
        <v>100</v>
      </c>
      <c r="J71" s="24">
        <f t="shared" si="6"/>
        <v>-76790.59999999963</v>
      </c>
      <c r="K71" s="24">
        <f t="shared" si="7"/>
        <v>95.95445443539057</v>
      </c>
      <c r="L71" s="24">
        <f t="shared" si="10"/>
        <v>-80318.39999999944</v>
      </c>
      <c r="M71" s="57">
        <f>H71/E71*100</f>
        <v>95.77644963029266</v>
      </c>
    </row>
    <row r="72" spans="1:13" ht="13.5">
      <c r="A72" s="26"/>
      <c r="B72" s="27"/>
      <c r="C72" s="27"/>
      <c r="D72" s="28"/>
      <c r="E72" s="29"/>
      <c r="F72" s="30"/>
      <c r="G72" s="30"/>
      <c r="H72" s="31"/>
      <c r="I72" s="31"/>
      <c r="J72" s="31"/>
      <c r="K72" s="32"/>
      <c r="L72" s="33"/>
      <c r="M72" s="33"/>
    </row>
    <row r="73" spans="2:10" ht="12.75">
      <c r="B73" s="34"/>
      <c r="C73" s="1"/>
      <c r="D73" s="1"/>
      <c r="E73" s="35"/>
      <c r="F73" s="36"/>
      <c r="G73" s="36"/>
      <c r="H73" s="36"/>
      <c r="I73" s="36"/>
      <c r="J73" s="36"/>
    </row>
    <row r="74" spans="2:10" ht="12.75">
      <c r="B74" s="37"/>
      <c r="C74" s="38"/>
      <c r="F74" s="39"/>
      <c r="G74" s="39"/>
      <c r="H74" s="40"/>
      <c r="I74" s="40"/>
      <c r="J74" s="40"/>
    </row>
    <row r="75" spans="2:10" ht="12.75">
      <c r="B75" s="41"/>
      <c r="C75" s="42"/>
      <c r="E75" s="35"/>
      <c r="F75" s="36"/>
      <c r="G75" s="36"/>
      <c r="H75" s="40"/>
      <c r="I75" s="40"/>
      <c r="J75" s="40"/>
    </row>
    <row r="76" spans="2:10" ht="12.75">
      <c r="B76" s="154"/>
      <c r="C76" s="154"/>
      <c r="E76" s="35"/>
      <c r="F76" s="36"/>
      <c r="G76" s="36"/>
      <c r="H76" s="40"/>
      <c r="I76" s="40"/>
      <c r="J76" s="40"/>
    </row>
    <row r="77" spans="2:11" ht="15.75">
      <c r="B77" s="43"/>
      <c r="C77" s="41"/>
      <c r="E77" s="35"/>
      <c r="F77" s="135"/>
      <c r="G77" s="135"/>
      <c r="H77" s="135"/>
      <c r="I77" s="135"/>
      <c r="J77" s="135"/>
      <c r="K77" s="135"/>
    </row>
    <row r="78" spans="2:11" ht="15.75">
      <c r="B78" s="44"/>
      <c r="E78" s="45"/>
      <c r="F78" s="40"/>
      <c r="G78" s="40"/>
      <c r="H78" s="45"/>
      <c r="I78" s="40"/>
      <c r="J78" s="40"/>
      <c r="K78" s="40"/>
    </row>
    <row r="79" spans="2:11" ht="15.75">
      <c r="B79" s="44"/>
      <c r="E79" s="45"/>
      <c r="F79" s="40"/>
      <c r="G79" s="40"/>
      <c r="H79" s="46"/>
      <c r="I79" s="40"/>
      <c r="J79" s="40"/>
      <c r="K79" s="40"/>
    </row>
    <row r="80" spans="2:10" ht="15.75">
      <c r="B80" s="44"/>
      <c r="E80" s="45"/>
      <c r="F80" s="40"/>
      <c r="G80" s="40"/>
      <c r="H80" s="40"/>
      <c r="I80" s="40"/>
      <c r="J80" s="40"/>
    </row>
    <row r="81" spans="2:10" ht="15.75">
      <c r="B81" s="44"/>
      <c r="E81" s="45"/>
      <c r="F81" s="40"/>
      <c r="G81" s="40"/>
      <c r="H81" s="40"/>
      <c r="I81" s="40"/>
      <c r="J81" s="40"/>
    </row>
    <row r="82" spans="2:10" ht="15.75">
      <c r="B82" s="44"/>
      <c r="E82" s="45"/>
      <c r="F82" s="40"/>
      <c r="G82" s="40"/>
      <c r="H82" s="40"/>
      <c r="I82" s="40"/>
      <c r="J82" s="40"/>
    </row>
    <row r="83" spans="2:10" ht="15.75">
      <c r="B83" s="44"/>
      <c r="E83" s="45"/>
      <c r="F83" s="40"/>
      <c r="G83" s="40"/>
      <c r="H83" s="40"/>
      <c r="I83" s="40"/>
      <c r="J83" s="40"/>
    </row>
    <row r="84" spans="2:10" ht="15.75">
      <c r="B84" s="44"/>
      <c r="E84" s="45"/>
      <c r="F84" s="40"/>
      <c r="G84" s="40"/>
      <c r="H84" s="40"/>
      <c r="I84" s="40"/>
      <c r="J84" s="40"/>
    </row>
    <row r="85" spans="2:10" ht="15.75">
      <c r="B85" s="44"/>
      <c r="E85" s="45"/>
      <c r="F85" s="40"/>
      <c r="G85" s="40"/>
      <c r="H85" s="40"/>
      <c r="I85" s="40"/>
      <c r="J85" s="40"/>
    </row>
    <row r="86" spans="2:10" ht="15.75">
      <c r="B86" s="44"/>
      <c r="E86" s="45"/>
      <c r="F86" s="40"/>
      <c r="G86" s="40"/>
      <c r="H86" s="40"/>
      <c r="I86" s="40"/>
      <c r="J86" s="40"/>
    </row>
    <row r="87" spans="2:10" ht="15.75">
      <c r="B87" s="44"/>
      <c r="E87" s="45"/>
      <c r="F87" s="40"/>
      <c r="G87" s="40"/>
      <c r="H87" s="40"/>
      <c r="I87" s="40"/>
      <c r="J87" s="40"/>
    </row>
    <row r="88" spans="2:10" ht="15.75">
      <c r="B88" s="44"/>
      <c r="E88" s="45"/>
      <c r="F88" s="40"/>
      <c r="G88" s="40"/>
      <c r="H88" s="40"/>
      <c r="I88" s="40"/>
      <c r="J88" s="40"/>
    </row>
    <row r="89" spans="2:10" ht="15.75">
      <c r="B89" s="44"/>
      <c r="E89" s="45"/>
      <c r="F89" s="40"/>
      <c r="G89" s="40"/>
      <c r="H89" s="40"/>
      <c r="I89" s="40"/>
      <c r="J89" s="40"/>
    </row>
    <row r="90" spans="2:10" ht="15.75">
      <c r="B90" s="44"/>
      <c r="E90" s="45"/>
      <c r="F90" s="40"/>
      <c r="G90" s="40"/>
      <c r="H90" s="40"/>
      <c r="I90" s="40"/>
      <c r="J90" s="40"/>
    </row>
    <row r="91" spans="2:10" ht="15.75">
      <c r="B91" s="44"/>
      <c r="E91" s="45"/>
      <c r="F91" s="40"/>
      <c r="G91" s="40"/>
      <c r="H91" s="40"/>
      <c r="I91" s="40"/>
      <c r="J91" s="40"/>
    </row>
    <row r="92" spans="2:10" ht="15.75">
      <c r="B92" s="44"/>
      <c r="E92" s="45"/>
      <c r="F92" s="40"/>
      <c r="G92" s="40"/>
      <c r="H92" s="40"/>
      <c r="I92" s="40"/>
      <c r="J92" s="40"/>
    </row>
    <row r="93" spans="2:10" ht="15.75">
      <c r="B93" s="44"/>
      <c r="E93" s="45"/>
      <c r="F93" s="40"/>
      <c r="G93" s="40"/>
      <c r="H93" s="40"/>
      <c r="I93" s="40"/>
      <c r="J93" s="40"/>
    </row>
    <row r="94" spans="2:10" ht="15.75">
      <c r="B94" s="44"/>
      <c r="E94" s="45"/>
      <c r="F94" s="40"/>
      <c r="G94" s="40"/>
      <c r="H94" s="40"/>
      <c r="I94" s="40"/>
      <c r="J94" s="40"/>
    </row>
    <row r="95" ht="15.75">
      <c r="B95" s="44"/>
    </row>
    <row r="96" ht="15.75">
      <c r="B96" s="44"/>
    </row>
    <row r="97" ht="15.75">
      <c r="B97" s="44"/>
    </row>
    <row r="98" ht="15.75">
      <c r="B98" s="44"/>
    </row>
    <row r="99" ht="15.75">
      <c r="B99" s="44"/>
    </row>
    <row r="100" ht="15.75">
      <c r="B100" s="44"/>
    </row>
    <row r="101" ht="15.75">
      <c r="B101" s="44"/>
    </row>
    <row r="102" ht="15.75">
      <c r="B102" s="44"/>
    </row>
    <row r="103" ht="15.75">
      <c r="B103" s="44"/>
    </row>
    <row r="104" ht="15.75">
      <c r="B104" s="44"/>
    </row>
    <row r="105" ht="15.75">
      <c r="B105" s="44"/>
    </row>
    <row r="106" ht="15.75">
      <c r="B106" s="44"/>
    </row>
    <row r="107" ht="15.75">
      <c r="B107" s="44"/>
    </row>
    <row r="108" ht="15.75">
      <c r="B108" s="44"/>
    </row>
    <row r="109" ht="15.75">
      <c r="B109" s="44"/>
    </row>
    <row r="110" ht="15.75">
      <c r="B110" s="44"/>
    </row>
    <row r="111" ht="15.75">
      <c r="B111" s="44"/>
    </row>
    <row r="112" ht="15.75">
      <c r="B112" s="44"/>
    </row>
    <row r="113" ht="15.75">
      <c r="B113" s="44"/>
    </row>
    <row r="114" ht="15.75">
      <c r="B114" s="44"/>
    </row>
    <row r="115" ht="15.75">
      <c r="B115" s="44"/>
    </row>
    <row r="116" ht="15.75">
      <c r="B116" s="44"/>
    </row>
    <row r="117" ht="15.75">
      <c r="B117" s="44"/>
    </row>
    <row r="118" ht="15.75">
      <c r="B118" s="44"/>
    </row>
    <row r="119" ht="15.75">
      <c r="B119" s="44"/>
    </row>
    <row r="120" ht="15.75">
      <c r="B120" s="44"/>
    </row>
    <row r="121" ht="15.75">
      <c r="B121" s="44"/>
    </row>
    <row r="122" ht="15.75">
      <c r="B122" s="44"/>
    </row>
    <row r="123" ht="15.75">
      <c r="B123" s="44"/>
    </row>
    <row r="124" ht="15.75">
      <c r="B124" s="44"/>
    </row>
    <row r="125" ht="15.75">
      <c r="B125" s="44"/>
    </row>
    <row r="126" ht="15.75">
      <c r="B126" s="44"/>
    </row>
    <row r="127" ht="15.75">
      <c r="B127" s="44"/>
    </row>
    <row r="128" ht="15.75">
      <c r="B128" s="44"/>
    </row>
    <row r="129" ht="15.75">
      <c r="B129" s="44"/>
    </row>
    <row r="130" ht="15.75">
      <c r="B130" s="44"/>
    </row>
    <row r="131" ht="15.75">
      <c r="B131" s="44"/>
    </row>
    <row r="132" ht="15.75">
      <c r="B132" s="44"/>
    </row>
    <row r="133" ht="15.75">
      <c r="B133" s="44"/>
    </row>
    <row r="134" ht="15.75">
      <c r="B134" s="44"/>
    </row>
    <row r="135" ht="15.75">
      <c r="B135" s="44"/>
    </row>
    <row r="136" ht="15.75">
      <c r="B136" s="44"/>
    </row>
    <row r="137" ht="15.75">
      <c r="B137" s="44"/>
    </row>
    <row r="138" ht="15.75">
      <c r="B138" s="44"/>
    </row>
    <row r="139" ht="15.75">
      <c r="B139" s="44"/>
    </row>
    <row r="140" ht="15.75">
      <c r="B140" s="44"/>
    </row>
    <row r="141" ht="15.75">
      <c r="B141" s="44"/>
    </row>
  </sheetData>
  <mergeCells count="31">
    <mergeCell ref="G8:G10"/>
    <mergeCell ref="B76:C76"/>
    <mergeCell ref="B8:B10"/>
    <mergeCell ref="C8:C10"/>
    <mergeCell ref="E8:E10"/>
    <mergeCell ref="D8:D10"/>
    <mergeCell ref="E41:E43"/>
    <mergeCell ref="I2:M2"/>
    <mergeCell ref="J1:M1"/>
    <mergeCell ref="H77:K77"/>
    <mergeCell ref="H8:H10"/>
    <mergeCell ref="J9:K9"/>
    <mergeCell ref="I8:I10"/>
    <mergeCell ref="A5:M5"/>
    <mergeCell ref="L9:M9"/>
    <mergeCell ref="J8:M8"/>
    <mergeCell ref="A8:A10"/>
    <mergeCell ref="F77:G77"/>
    <mergeCell ref="F8:F10"/>
    <mergeCell ref="B6:J6"/>
    <mergeCell ref="G41:G43"/>
    <mergeCell ref="F41:F43"/>
    <mergeCell ref="H41:H43"/>
    <mergeCell ref="I41:I43"/>
    <mergeCell ref="J41:M41"/>
    <mergeCell ref="J42:K42"/>
    <mergeCell ref="L42:M42"/>
    <mergeCell ref="A41:A43"/>
    <mergeCell ref="B41:B43"/>
    <mergeCell ref="C41:C43"/>
    <mergeCell ref="D41:D43"/>
  </mergeCells>
  <printOptions/>
  <pageMargins left="0.24" right="0.16" top="0.2" bottom="0.22" header="0.18" footer="0.2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abelibov</cp:lastModifiedBy>
  <cp:lastPrinted>2012-03-13T09:25:53Z</cp:lastPrinted>
  <dcterms:created xsi:type="dcterms:W3CDTF">1996-10-08T23:32:33Z</dcterms:created>
  <dcterms:modified xsi:type="dcterms:W3CDTF">2012-03-14T06:52:08Z</dcterms:modified>
  <cp:category/>
  <cp:version/>
  <cp:contentType/>
  <cp:contentStatus/>
</cp:coreProperties>
</file>