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Anexa nr. 1 mun-pal" sheetId="1" r:id="rId1"/>
  </sheets>
  <definedNames/>
  <calcPr fullCalcOnLoad="1"/>
</workbook>
</file>

<file path=xl/sharedStrings.xml><?xml version="1.0" encoding="utf-8"?>
<sst xmlns="http://schemas.openxmlformats.org/spreadsheetml/2006/main" count="161" uniqueCount="124">
  <si>
    <t>Anexa nr.1</t>
  </si>
  <si>
    <t xml:space="preserve">              la decizia Consiliului municipal Chişinău </t>
  </si>
  <si>
    <t xml:space="preserve"> nr._____ din __________2011</t>
  </si>
  <si>
    <t>Executarea părţii de venituri a bugetului municipal Chişinău pe anul 2010</t>
  </si>
  <si>
    <t>(mii lei)</t>
  </si>
  <si>
    <t>Nr.d/o</t>
  </si>
  <si>
    <t>Denumirea indicatorului</t>
  </si>
  <si>
    <t>Capitol/ grupă principa-lă</t>
  </si>
  <si>
    <t>Parag- raf/    grupă</t>
  </si>
  <si>
    <t>Executat la 01.01.2010</t>
  </si>
  <si>
    <t>Aprobat pe anul 2010</t>
  </si>
  <si>
    <t>Planul precizat pe anul 2010</t>
  </si>
  <si>
    <t>Executat    la 01.01.2011</t>
  </si>
  <si>
    <t>Ponderea executării în volumul veniturilor (%)</t>
  </si>
  <si>
    <t xml:space="preserve">Devieri de la </t>
  </si>
  <si>
    <t>planul precizat pe anul 2010</t>
  </si>
  <si>
    <t>(+;-)</t>
  </si>
  <si>
    <t>%</t>
  </si>
  <si>
    <t>Impozitul pe venitul din salariu</t>
  </si>
  <si>
    <t>01</t>
  </si>
  <si>
    <t>05</t>
  </si>
  <si>
    <t>Alte impozite pe venit</t>
  </si>
  <si>
    <t>09</t>
  </si>
  <si>
    <t>Impozitul pe venitul din activitatea de întreprinzător, reţinut la sursa de plată</t>
  </si>
  <si>
    <t>20</t>
  </si>
  <si>
    <t>Impozitul pe venitul din activitatea de întreprinzător</t>
  </si>
  <si>
    <t>21</t>
  </si>
  <si>
    <t xml:space="preserve">Impozitul pe venit reţinut din suma dividendelor achitate  </t>
  </si>
  <si>
    <t>22</t>
  </si>
  <si>
    <t>Impozitul funciar pe terenurile cu destinaţie agricolă, cu excepţia impozitului de la gospodăriile ţărăneşti (de fermieri)</t>
  </si>
  <si>
    <t>Impozitul funciar pe terenurile cu o altă destinaţie decât cea agricolă</t>
  </si>
  <si>
    <t>02</t>
  </si>
  <si>
    <t>Impozitul funciar încasat de la persoanele fizice</t>
  </si>
  <si>
    <t>03</t>
  </si>
  <si>
    <t>Impozitul funciar pe păşuni şi fîneţe</t>
  </si>
  <si>
    <t>06</t>
  </si>
  <si>
    <t>Impozitul pe bunurile imobiliare ale persoanelor juridice</t>
  </si>
  <si>
    <t>10</t>
  </si>
  <si>
    <t>Impozitul pe bunurile imobiliare ale persoanelor fizice</t>
  </si>
  <si>
    <t>11</t>
  </si>
  <si>
    <t>Impozitul pe bunurile imobiliare cu destinaţie comercială şi industrială</t>
  </si>
  <si>
    <t>12</t>
  </si>
  <si>
    <t>14</t>
  </si>
  <si>
    <t>Impozitul privat</t>
  </si>
  <si>
    <t>04</t>
  </si>
  <si>
    <t>39</t>
  </si>
  <si>
    <t>41</t>
  </si>
  <si>
    <t>Taxa pentru folosirea drumurilor de către autovehiculele înmatriculate în Republica Moldova</t>
  </si>
  <si>
    <t>44</t>
  </si>
  <si>
    <t>Taxa pentru apă</t>
  </si>
  <si>
    <t>51</t>
  </si>
  <si>
    <t>Taxa pentru extragerea mineralelor utile</t>
  </si>
  <si>
    <t>54</t>
  </si>
  <si>
    <t>Taxa de organizare a licitaţiilor şi loteriilor pe teritoriul unităţii administrativ-teritoriale</t>
  </si>
  <si>
    <t>56</t>
  </si>
  <si>
    <t xml:space="preserve">Plăţi pentru certificatele de urbanism şi autorizările de construire sau desfiinţare  </t>
  </si>
  <si>
    <t>57</t>
  </si>
  <si>
    <t>Taxa de înregistrare a asociaţiilor obsteşti şi a mijloacelor mass-media</t>
  </si>
  <si>
    <t>60</t>
  </si>
  <si>
    <t>Dividendele aferente cotei de participare a statului în societăţi pe acţiuni</t>
  </si>
  <si>
    <t>Defalcări din profitul net al întreprinderilor de stat (municipale)</t>
  </si>
  <si>
    <t>Dobînzile aferente soldurilor mijloacelor băneşti la conturile bancare ale trezoreriilor teritoriale</t>
  </si>
  <si>
    <t>16</t>
  </si>
  <si>
    <t xml:space="preserve">Dobînzile aferente creditelor acordate de la bugetele UAT de nivelul II şi bugetul municipal Bălţi la bugetele de nivelul I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</si>
  <si>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</si>
  <si>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</si>
  <si>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</si>
  <si>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</si>
  <si>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</si>
  <si>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</si>
  <si>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</si>
  <si>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</si>
  <si>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</si>
  <si>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</si>
  <si>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>Arenda pentru resursele naturale</t>
  </si>
  <si>
    <t>31</t>
  </si>
  <si>
    <t xml:space="preserve">Plata pentru arenda pentru terenurile cu o altă destinaţie decât cea agricolă   </t>
  </si>
  <si>
    <t>33</t>
  </si>
  <si>
    <t>Chiria bunurilor proprietate publică</t>
  </si>
  <si>
    <t>35</t>
  </si>
  <si>
    <t>Taxa pentru patenta de întreprinzător</t>
  </si>
  <si>
    <t>37</t>
  </si>
  <si>
    <t>Încasările plăţilor de la persoanele internate în punctele medicale de dezalcoolizare</t>
  </si>
  <si>
    <t>24</t>
  </si>
  <si>
    <t>Taxa de piaţă</t>
  </si>
  <si>
    <t>27</t>
  </si>
  <si>
    <t>Taxa pentru amenajarea teritoriului</t>
  </si>
  <si>
    <t>28</t>
  </si>
  <si>
    <t>Taxa pentru cazare</t>
  </si>
  <si>
    <t>29</t>
  </si>
  <si>
    <t>Taxa pentru unităţile comerciale şi/sau de prestări servicii de deservire socială</t>
  </si>
  <si>
    <t>30</t>
  </si>
  <si>
    <t>Taxa  de  aplicare a simbolicii locale</t>
  </si>
  <si>
    <t>32</t>
  </si>
  <si>
    <t>Taxa pentru parcare</t>
  </si>
  <si>
    <t>34</t>
  </si>
  <si>
    <t>Alte  încasări</t>
  </si>
  <si>
    <t>40</t>
  </si>
  <si>
    <t>Taxa de la posesorii de câini</t>
  </si>
  <si>
    <t>Taxa pentru efectuarea explorărilor geologice</t>
  </si>
  <si>
    <t>47</t>
  </si>
  <si>
    <t>Amenzi şi sancţiuni administrative</t>
  </si>
  <si>
    <t>Amenzi aplicate de poliţia rutieră</t>
  </si>
  <si>
    <t>Încasări de la vânzarea averii şi valutei confiscate</t>
  </si>
  <si>
    <t>Alte amenzi şi sancţiuni pecuniare</t>
  </si>
  <si>
    <t>15</t>
  </si>
  <si>
    <t>I. Venituri de bază - TOTAL</t>
  </si>
  <si>
    <t>II. Mijloacele speciale ale instituţiilor publice</t>
  </si>
  <si>
    <t>00</t>
  </si>
  <si>
    <t>III. Veniturile fondurilor speciale</t>
  </si>
  <si>
    <t xml:space="preserve">IV. Transferuri   </t>
  </si>
  <si>
    <t>inclusiv:</t>
  </si>
  <si>
    <t xml:space="preserve"> · Transferuri curente de la bugetul de stat </t>
  </si>
  <si>
    <t xml:space="preserve"> · Mijloacele încasate prin decontari reciproce de la bugete de alt nivel</t>
  </si>
  <si>
    <t xml:space="preserve"> · Transferuri între componentele bugetului de stat şi componentele  bugetelor unităţilor administrativ-teritoriale </t>
  </si>
  <si>
    <t xml:space="preserve"> · Transferuri între componentele bugetelor UAT de nivelul I şi între componentele  bugetelor unităţilor administrativ-teritoriale de nivelul II</t>
  </si>
  <si>
    <t>V. Granturi</t>
  </si>
  <si>
    <t>Total venituri - GLOBAL</t>
  </si>
  <si>
    <t>executat la 01.01.2010</t>
  </si>
  <si>
    <t>Impozitul pe venit aferent operaţiunilor de predare  în posesie şi/sau folosinţă a proprietăţii imobiliare</t>
  </si>
  <si>
    <t>Impozitul pe bunurile imobile, cu destinaţie locativă din municipii şi oraşe, achitat de către persoanele fizice</t>
  </si>
  <si>
    <t>Taxa pentru prestarea serviciilor de transport auto de călători pe rutele municipale, orăşeneşti şi săteşti (comunale)</t>
  </si>
  <si>
    <t>Dobânzi aferente soldurilor mijloacelor băneşti la conturile bancare ale proiectelor finanţate</t>
  </si>
  <si>
    <t xml:space="preserve">Taxa de amplasare a publicităţii 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</si>
</sst>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0.0"/>
    <numFmt numFmtId="189" formatCode="#,##0.0"/>
    <numFmt numFmtId="190" formatCode="dd/mm/yy;@"/>
    <numFmt numFmtId="191" formatCode="0.000"/>
    <numFmt numFmtId="192" formatCode="#,##0\ &quot;lei&quot;;\-#,##0\ &quot;lei&quot;"/>
    <numFmt numFmtId="193" formatCode="#,##0\ &quot;lei&quot;;[Red]\-#,##0\ &quot;lei&quot;"/>
    <numFmt numFmtId="194" formatCode="#,##0.00\ &quot;lei&quot;;\-#,##0.00\ &quot;lei&quot;"/>
    <numFmt numFmtId="195" formatCode="#,##0.00\ &quot;lei&quot;;[Red]\-#,##0.00\ &quot;lei&quot;"/>
    <numFmt numFmtId="196" formatCode="_-* #,##0\ &quot;lei&quot;_-;\-* #,##0\ &quot;lei&quot;_-;_-* &quot;-&quot;\ &quot;lei&quot;_-;_-@_-"/>
    <numFmt numFmtId="197" formatCode="_-* #,##0\ _l_e_i_-;\-* #,##0\ _l_e_i_-;_-* &quot;-&quot;\ _l_e_i_-;_-@_-"/>
    <numFmt numFmtId="198" formatCode="_-* #,##0.00\ &quot;lei&quot;_-;\-* #,##0.00\ &quot;lei&quot;_-;_-* &quot;-&quot;??\ &quot;lei&quot;_-;_-@_-"/>
    <numFmt numFmtId="199" formatCode="_-* #,##0.00\ _l_e_i_-;\-* #,##0.00\ _l_e_i_-;_-* &quot;-&quot;??\ _l_e_i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  <numFmt numFmtId="205" formatCode="0.0000"/>
    <numFmt numFmtId="206" formatCode="0.0000000"/>
    <numFmt numFmtId="207" formatCode="0.000000"/>
    <numFmt numFmtId="208" formatCode="0.00000"/>
    <numFmt numFmtId="209" formatCode="0.00000000"/>
    <numFmt numFmtId="210" formatCode="_(* #,##0.0_);_(* \(#,##0.0\);_(* &quot;-&quot;??_);_(@_)"/>
    <numFmt numFmtId="211" formatCode="#,##0.000"/>
    <numFmt numFmtId="212" formatCode="0.0%"/>
    <numFmt numFmtId="213" formatCode="_-* #,##0.0_р_._-;\-* #,##0.0_р_._-;_-* &quot;-&quot;??_р_._-;_-@_-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9"/>
      <name val="Times New Roman CE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18" applyFont="1">
      <alignment/>
      <protection/>
    </xf>
    <xf numFmtId="0" fontId="5" fillId="0" borderId="0" xfId="0" applyFont="1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88" fontId="5" fillId="0" borderId="1" xfId="0" applyNumberFormat="1" applyFont="1" applyBorder="1" applyAlignment="1">
      <alignment horizontal="center" vertical="center"/>
    </xf>
    <xf numFmtId="188" fontId="5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2" fillId="0" borderId="6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189" fontId="5" fillId="0" borderId="1" xfId="0" applyNumberFormat="1" applyFont="1" applyBorder="1" applyAlignment="1">
      <alignment horizontal="right" vertical="center"/>
    </xf>
    <xf numFmtId="189" fontId="5" fillId="0" borderId="1" xfId="0" applyNumberFormat="1" applyFont="1" applyBorder="1" applyAlignment="1">
      <alignment horizontal="right" vertical="center" wrapText="1"/>
    </xf>
    <xf numFmtId="189" fontId="4" fillId="0" borderId="1" xfId="0" applyNumberFormat="1" applyFont="1" applyBorder="1" applyAlignment="1">
      <alignment horizontal="right" vertical="center"/>
    </xf>
    <xf numFmtId="189" fontId="4" fillId="0" borderId="2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13" fillId="0" borderId="4" xfId="18" applyFont="1" applyBorder="1" applyAlignment="1">
      <alignment vertical="top" wrapText="1"/>
      <protection/>
    </xf>
    <xf numFmtId="49" fontId="4" fillId="0" borderId="4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/>
    </xf>
    <xf numFmtId="49" fontId="5" fillId="0" borderId="9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189" fontId="5" fillId="0" borderId="10" xfId="0" applyNumberFormat="1" applyFont="1" applyBorder="1" applyAlignment="1">
      <alignment horizontal="right" vertical="center"/>
    </xf>
    <xf numFmtId="189" fontId="5" fillId="0" borderId="1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right" vertical="center"/>
    </xf>
    <xf numFmtId="189" fontId="4" fillId="0" borderId="1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89" fontId="5" fillId="0" borderId="0" xfId="0" applyNumberFormat="1" applyFont="1" applyBorder="1" applyAlignment="1">
      <alignment horizontal="right" vertical="center"/>
    </xf>
    <xf numFmtId="189" fontId="5" fillId="0" borderId="0" xfId="0" applyNumberFormat="1" applyFont="1" applyBorder="1" applyAlignment="1">
      <alignment horizontal="right" vertical="center" wrapText="1"/>
    </xf>
    <xf numFmtId="189" fontId="4" fillId="0" borderId="0" xfId="0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89" fontId="5" fillId="0" borderId="5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189" fontId="14" fillId="0" borderId="15" xfId="0" applyNumberFormat="1" applyFont="1" applyBorder="1" applyAlignment="1">
      <alignment horizontal="right" vertical="center" wrapText="1"/>
    </xf>
    <xf numFmtId="189" fontId="15" fillId="0" borderId="15" xfId="0" applyNumberFormat="1" applyFont="1" applyBorder="1" applyAlignment="1">
      <alignment horizontal="right" vertical="center"/>
    </xf>
    <xf numFmtId="189" fontId="14" fillId="0" borderId="15" xfId="0" applyNumberFormat="1" applyFont="1" applyBorder="1" applyAlignment="1">
      <alignment horizontal="right" vertical="center"/>
    </xf>
    <xf numFmtId="189" fontId="14" fillId="0" borderId="1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189" fontId="5" fillId="0" borderId="6" xfId="0" applyNumberFormat="1" applyFont="1" applyBorder="1" applyAlignment="1">
      <alignment horizontal="right" vertical="center"/>
    </xf>
    <xf numFmtId="189" fontId="4" fillId="0" borderId="6" xfId="0" applyNumberFormat="1" applyFont="1" applyBorder="1" applyAlignment="1">
      <alignment horizontal="right" vertical="center"/>
    </xf>
    <xf numFmtId="189" fontId="4" fillId="0" borderId="21" xfId="0" applyNumberFormat="1" applyFont="1" applyBorder="1" applyAlignment="1">
      <alignment horizontal="right" vertical="center"/>
    </xf>
    <xf numFmtId="0" fontId="14" fillId="0" borderId="2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 vertical="center"/>
    </xf>
    <xf numFmtId="189" fontId="4" fillId="0" borderId="5" xfId="0" applyNumberFormat="1" applyFont="1" applyBorder="1" applyAlignment="1">
      <alignment horizontal="right" vertical="center"/>
    </xf>
    <xf numFmtId="189" fontId="4" fillId="0" borderId="25" xfId="0" applyNumberFormat="1" applyFont="1" applyBorder="1" applyAlignment="1">
      <alignment horizontal="right" vertical="center"/>
    </xf>
    <xf numFmtId="49" fontId="14" fillId="0" borderId="15" xfId="0" applyNumberFormat="1" applyFont="1" applyBorder="1" applyAlignment="1">
      <alignment horizontal="center" vertical="center" wrapText="1"/>
    </xf>
    <xf numFmtId="189" fontId="15" fillId="0" borderId="17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188" fontId="0" fillId="0" borderId="0" xfId="0" applyNumberFormat="1" applyFont="1" applyAlignment="1">
      <alignment/>
    </xf>
    <xf numFmtId="189" fontId="4" fillId="0" borderId="0" xfId="0" applyNumberFormat="1" applyFont="1" applyBorder="1" applyAlignment="1">
      <alignment vertical="center"/>
    </xf>
    <xf numFmtId="188" fontId="0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188" fontId="4" fillId="0" borderId="0" xfId="0" applyNumberFormat="1" applyFont="1" applyAlignment="1">
      <alignment/>
    </xf>
    <xf numFmtId="188" fontId="0" fillId="0" borderId="0" xfId="0" applyNumberFormat="1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6" fillId="0" borderId="0" xfId="0" applyFont="1" applyAlignment="1">
      <alignment/>
    </xf>
    <xf numFmtId="188" fontId="0" fillId="0" borderId="0" xfId="0" applyNumberFormat="1" applyAlignment="1">
      <alignment/>
    </xf>
    <xf numFmtId="188" fontId="16" fillId="0" borderId="0" xfId="0" applyNumberFormat="1" applyFont="1" applyAlignment="1">
      <alignment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88" fontId="16" fillId="0" borderId="0" xfId="0" applyNumberFormat="1" applyFont="1" applyAlignment="1">
      <alignment horizontal="left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workbookViewId="0" topLeftCell="A55">
      <selection activeCell="J84" sqref="J84"/>
    </sheetView>
  </sheetViews>
  <sheetFormatPr defaultColWidth="9.140625" defaultRowHeight="12.75"/>
  <cols>
    <col min="1" max="1" width="3.57421875" style="0" customWidth="1"/>
    <col min="2" max="2" width="61.7109375" style="0" customWidth="1"/>
    <col min="3" max="3" width="6.421875" style="0" customWidth="1"/>
    <col min="4" max="4" width="5.00390625" style="0" customWidth="1"/>
    <col min="5" max="5" width="8.8515625" style="0" customWidth="1"/>
    <col min="6" max="6" width="8.8515625" style="2" customWidth="1"/>
    <col min="7" max="7" width="9.00390625" style="2" customWidth="1"/>
    <col min="8" max="8" width="9.140625" style="2" customWidth="1"/>
    <col min="9" max="9" width="8.00390625" style="2" customWidth="1"/>
    <col min="10" max="10" width="9.7109375" style="2" customWidth="1"/>
    <col min="11" max="11" width="7.57421875" style="6" customWidth="1"/>
    <col min="12" max="12" width="9.57421875" style="0" customWidth="1"/>
    <col min="13" max="13" width="7.57421875" style="0" customWidth="1"/>
  </cols>
  <sheetData>
    <row r="1" spans="2:13" ht="12.75">
      <c r="B1" s="1"/>
      <c r="C1" s="1"/>
      <c r="D1" s="1"/>
      <c r="J1" s="112" t="s">
        <v>0</v>
      </c>
      <c r="K1" s="112"/>
      <c r="L1" s="112"/>
      <c r="M1" s="112"/>
    </row>
    <row r="2" spans="2:13" ht="12.75">
      <c r="B2" s="1"/>
      <c r="C2" s="1"/>
      <c r="D2" s="1"/>
      <c r="E2" s="1"/>
      <c r="F2" s="3"/>
      <c r="G2" s="3"/>
      <c r="H2" s="4"/>
      <c r="I2" s="111" t="s">
        <v>1</v>
      </c>
      <c r="J2" s="111"/>
      <c r="K2" s="111"/>
      <c r="L2" s="111"/>
      <c r="M2" s="111"/>
    </row>
    <row r="3" spans="2:13" ht="12.75">
      <c r="B3" s="1"/>
      <c r="C3" s="1"/>
      <c r="D3" s="1"/>
      <c r="E3" s="1"/>
      <c r="F3" s="3"/>
      <c r="G3" s="3"/>
      <c r="J3" s="4" t="s">
        <v>2</v>
      </c>
      <c r="K3" s="4"/>
      <c r="L3" s="4"/>
      <c r="M3" s="4"/>
    </row>
    <row r="4" spans="2:11" ht="15">
      <c r="B4" s="1"/>
      <c r="C4" s="1"/>
      <c r="D4" s="1"/>
      <c r="E4" s="1"/>
      <c r="G4" s="4"/>
      <c r="H4" s="5"/>
      <c r="I4" s="5"/>
      <c r="J4" s="5"/>
      <c r="K4" s="4"/>
    </row>
    <row r="5" spans="1:13" ht="15.75">
      <c r="A5" s="119" t="s">
        <v>3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2:10" ht="15.75">
      <c r="B6" s="128"/>
      <c r="C6" s="128"/>
      <c r="D6" s="128"/>
      <c r="E6" s="128"/>
      <c r="F6" s="129"/>
      <c r="G6" s="129"/>
      <c r="H6" s="129"/>
      <c r="I6" s="129"/>
      <c r="J6" s="129"/>
    </row>
    <row r="7" spans="3:12" ht="12.75" customHeight="1" thickBot="1">
      <c r="C7" s="7"/>
      <c r="D7" s="7"/>
      <c r="E7" s="8"/>
      <c r="F7" s="9"/>
      <c r="G7" s="9"/>
      <c r="H7" s="10"/>
      <c r="I7" s="10"/>
      <c r="L7" s="11" t="s">
        <v>4</v>
      </c>
    </row>
    <row r="8" spans="1:13" ht="12.75">
      <c r="A8" s="124" t="s">
        <v>5</v>
      </c>
      <c r="B8" s="105" t="s">
        <v>6</v>
      </c>
      <c r="C8" s="108" t="s">
        <v>7</v>
      </c>
      <c r="D8" s="108" t="s">
        <v>8</v>
      </c>
      <c r="E8" s="108" t="s">
        <v>9</v>
      </c>
      <c r="F8" s="126" t="s">
        <v>10</v>
      </c>
      <c r="G8" s="101" t="s">
        <v>11</v>
      </c>
      <c r="H8" s="114" t="s">
        <v>12</v>
      </c>
      <c r="I8" s="108" t="s">
        <v>13</v>
      </c>
      <c r="J8" s="122" t="s">
        <v>14</v>
      </c>
      <c r="K8" s="122"/>
      <c r="L8" s="122"/>
      <c r="M8" s="123"/>
    </row>
    <row r="9" spans="1:13" ht="24" customHeight="1">
      <c r="A9" s="125"/>
      <c r="B9" s="106"/>
      <c r="C9" s="109"/>
      <c r="D9" s="109"/>
      <c r="E9" s="109"/>
      <c r="F9" s="127"/>
      <c r="G9" s="102"/>
      <c r="H9" s="115"/>
      <c r="I9" s="109"/>
      <c r="J9" s="117" t="s">
        <v>15</v>
      </c>
      <c r="K9" s="118"/>
      <c r="L9" s="120" t="s">
        <v>118</v>
      </c>
      <c r="M9" s="121"/>
    </row>
    <row r="10" spans="1:13" ht="33.75" customHeight="1">
      <c r="A10" s="125"/>
      <c r="B10" s="107"/>
      <c r="C10" s="109"/>
      <c r="D10" s="109"/>
      <c r="E10" s="110"/>
      <c r="F10" s="127"/>
      <c r="G10" s="103"/>
      <c r="H10" s="116"/>
      <c r="I10" s="110"/>
      <c r="J10" s="12" t="s">
        <v>16</v>
      </c>
      <c r="K10" s="13" t="s">
        <v>17</v>
      </c>
      <c r="L10" s="12" t="s">
        <v>16</v>
      </c>
      <c r="M10" s="14" t="s">
        <v>17</v>
      </c>
    </row>
    <row r="11" spans="1:13" ht="14.25" customHeight="1">
      <c r="A11" s="15">
        <v>1</v>
      </c>
      <c r="B11" s="16">
        <v>2</v>
      </c>
      <c r="C11" s="17">
        <v>3</v>
      </c>
      <c r="D11" s="17">
        <v>4</v>
      </c>
      <c r="E11" s="18">
        <v>5</v>
      </c>
      <c r="F11" s="19">
        <v>6</v>
      </c>
      <c r="G11" s="19">
        <v>7</v>
      </c>
      <c r="H11" s="17">
        <v>8</v>
      </c>
      <c r="I11" s="17">
        <v>9</v>
      </c>
      <c r="J11" s="20">
        <v>10</v>
      </c>
      <c r="K11" s="21">
        <v>11</v>
      </c>
      <c r="L11" s="22">
        <v>12</v>
      </c>
      <c r="M11" s="23">
        <v>13</v>
      </c>
    </row>
    <row r="12" spans="1:13" ht="12.75">
      <c r="A12" s="15">
        <v>1</v>
      </c>
      <c r="B12" s="24" t="s">
        <v>18</v>
      </c>
      <c r="C12" s="25">
        <v>111</v>
      </c>
      <c r="D12" s="26" t="s">
        <v>19</v>
      </c>
      <c r="E12" s="27">
        <v>910077.6</v>
      </c>
      <c r="F12" s="28">
        <v>931278.9</v>
      </c>
      <c r="G12" s="28">
        <v>931278.9</v>
      </c>
      <c r="H12" s="27">
        <v>966701.2</v>
      </c>
      <c r="I12" s="27">
        <f>H12/H75*100</f>
        <v>50.834070532487665</v>
      </c>
      <c r="J12" s="27">
        <f aca="true" t="shared" si="0" ref="J12:J39">H12-G12</f>
        <v>35422.29999999993</v>
      </c>
      <c r="K12" s="27">
        <f aca="true" t="shared" si="1" ref="K12:K20">H12/G12*100</f>
        <v>103.8036188729284</v>
      </c>
      <c r="L12" s="29">
        <f aca="true" t="shared" si="2" ref="L12:L39">H12-E12</f>
        <v>56623.59999999998</v>
      </c>
      <c r="M12" s="30">
        <f aca="true" t="shared" si="3" ref="M12:M23">H12/E12*100</f>
        <v>106.22184306041595</v>
      </c>
    </row>
    <row r="13" spans="1:13" ht="24">
      <c r="A13" s="15">
        <v>2</v>
      </c>
      <c r="B13" s="31" t="s">
        <v>119</v>
      </c>
      <c r="C13" s="25">
        <v>111</v>
      </c>
      <c r="D13" s="26" t="s">
        <v>20</v>
      </c>
      <c r="E13" s="27">
        <v>1712.7</v>
      </c>
      <c r="F13" s="28">
        <v>1500</v>
      </c>
      <c r="G13" s="28">
        <v>1500</v>
      </c>
      <c r="H13" s="27">
        <v>1573.8</v>
      </c>
      <c r="I13" s="27">
        <f>H13/H75*100</f>
        <v>0.08275841615178413</v>
      </c>
      <c r="J13" s="27">
        <f t="shared" si="0"/>
        <v>73.79999999999995</v>
      </c>
      <c r="K13" s="27">
        <f t="shared" si="1"/>
        <v>104.91999999999999</v>
      </c>
      <c r="L13" s="29">
        <f t="shared" si="2"/>
        <v>-138.9000000000001</v>
      </c>
      <c r="M13" s="30">
        <f t="shared" si="3"/>
        <v>91.88999824837974</v>
      </c>
    </row>
    <row r="14" spans="1:13" ht="12.75">
      <c r="A14" s="15">
        <v>3</v>
      </c>
      <c r="B14" s="24" t="s">
        <v>21</v>
      </c>
      <c r="C14" s="25">
        <v>111</v>
      </c>
      <c r="D14" s="26" t="s">
        <v>22</v>
      </c>
      <c r="E14" s="27">
        <v>28642.3</v>
      </c>
      <c r="F14" s="28">
        <v>28000</v>
      </c>
      <c r="G14" s="28">
        <v>28000</v>
      </c>
      <c r="H14" s="27">
        <v>16074.7</v>
      </c>
      <c r="I14" s="27">
        <f>H14/H75*100</f>
        <v>0.8452895616438456</v>
      </c>
      <c r="J14" s="27">
        <f t="shared" si="0"/>
        <v>-11925.3</v>
      </c>
      <c r="K14" s="27">
        <f t="shared" si="1"/>
        <v>57.40964285714286</v>
      </c>
      <c r="L14" s="29">
        <f t="shared" si="2"/>
        <v>-12567.599999999999</v>
      </c>
      <c r="M14" s="30">
        <f t="shared" si="3"/>
        <v>56.122238786689614</v>
      </c>
    </row>
    <row r="15" spans="1:13" ht="12.75" customHeight="1">
      <c r="A15" s="15">
        <v>4</v>
      </c>
      <c r="B15" s="32" t="s">
        <v>23</v>
      </c>
      <c r="C15" s="25">
        <v>111</v>
      </c>
      <c r="D15" s="26" t="s">
        <v>24</v>
      </c>
      <c r="E15" s="27">
        <v>71459.6</v>
      </c>
      <c r="F15" s="28">
        <v>55000</v>
      </c>
      <c r="G15" s="28">
        <v>73746.7</v>
      </c>
      <c r="H15" s="27">
        <v>77890.8</v>
      </c>
      <c r="I15" s="27">
        <f>H15/H75*100</f>
        <v>4.095894802894515</v>
      </c>
      <c r="J15" s="27">
        <f t="shared" si="0"/>
        <v>4144.100000000006</v>
      </c>
      <c r="K15" s="27">
        <f t="shared" si="1"/>
        <v>105.61937008706832</v>
      </c>
      <c r="L15" s="29">
        <f t="shared" si="2"/>
        <v>6431.199999999997</v>
      </c>
      <c r="M15" s="30">
        <f t="shared" si="3"/>
        <v>108.99977049969493</v>
      </c>
    </row>
    <row r="16" spans="1:13" ht="12.75">
      <c r="A16" s="15">
        <v>5</v>
      </c>
      <c r="B16" s="32" t="s">
        <v>25</v>
      </c>
      <c r="C16" s="25">
        <v>111</v>
      </c>
      <c r="D16" s="26" t="s">
        <v>26</v>
      </c>
      <c r="E16" s="27">
        <v>-3330.8</v>
      </c>
      <c r="F16" s="28"/>
      <c r="G16" s="28">
        <v>1045.1</v>
      </c>
      <c r="H16" s="27">
        <v>931.3</v>
      </c>
      <c r="I16" s="27">
        <f>H16/H75*100</f>
        <v>0.048972495210418444</v>
      </c>
      <c r="J16" s="27">
        <f t="shared" si="0"/>
        <v>-113.79999999999995</v>
      </c>
      <c r="K16" s="27">
        <f t="shared" si="1"/>
        <v>89.11108984786145</v>
      </c>
      <c r="L16" s="29">
        <f t="shared" si="2"/>
        <v>4262.1</v>
      </c>
      <c r="M16" s="30">
        <f t="shared" si="3"/>
        <v>-27.960249789840276</v>
      </c>
    </row>
    <row r="17" spans="1:13" ht="12.75">
      <c r="A17" s="15">
        <v>6</v>
      </c>
      <c r="B17" s="32" t="s">
        <v>27</v>
      </c>
      <c r="C17" s="25">
        <v>111</v>
      </c>
      <c r="D17" s="26" t="s">
        <v>28</v>
      </c>
      <c r="E17" s="27">
        <v>98854.5</v>
      </c>
      <c r="F17" s="28">
        <v>33746</v>
      </c>
      <c r="G17" s="28">
        <v>119140.2</v>
      </c>
      <c r="H17" s="27">
        <v>125179.8</v>
      </c>
      <c r="I17" s="27">
        <f>H17/H75*100</f>
        <v>6.582591169269987</v>
      </c>
      <c r="J17" s="27">
        <f t="shared" si="0"/>
        <v>6039.600000000006</v>
      </c>
      <c r="K17" s="27">
        <f t="shared" si="1"/>
        <v>105.0693216899082</v>
      </c>
      <c r="L17" s="29">
        <f t="shared" si="2"/>
        <v>26325.300000000003</v>
      </c>
      <c r="M17" s="30">
        <f t="shared" si="3"/>
        <v>126.63035066688921</v>
      </c>
    </row>
    <row r="18" spans="1:13" ht="24">
      <c r="A18" s="15">
        <v>7</v>
      </c>
      <c r="B18" s="32" t="s">
        <v>29</v>
      </c>
      <c r="C18" s="25">
        <v>114</v>
      </c>
      <c r="D18" s="26" t="s">
        <v>19</v>
      </c>
      <c r="E18" s="27">
        <v>71</v>
      </c>
      <c r="F18" s="27">
        <v>74.2</v>
      </c>
      <c r="G18" s="27">
        <v>74.2</v>
      </c>
      <c r="H18" s="27">
        <v>119.9</v>
      </c>
      <c r="I18" s="29">
        <v>0</v>
      </c>
      <c r="J18" s="27">
        <f t="shared" si="0"/>
        <v>45.7</v>
      </c>
      <c r="K18" s="27">
        <f t="shared" si="1"/>
        <v>161.59029649595686</v>
      </c>
      <c r="L18" s="29">
        <f t="shared" si="2"/>
        <v>48.900000000000006</v>
      </c>
      <c r="M18" s="30">
        <f t="shared" si="3"/>
        <v>168.8732394366197</v>
      </c>
    </row>
    <row r="19" spans="1:13" ht="12.75">
      <c r="A19" s="15">
        <v>8</v>
      </c>
      <c r="B19" s="32" t="s">
        <v>30</v>
      </c>
      <c r="C19" s="25">
        <v>114</v>
      </c>
      <c r="D19" s="26" t="s">
        <v>31</v>
      </c>
      <c r="E19" s="27">
        <v>6103.8</v>
      </c>
      <c r="F19" s="27">
        <v>6327.9</v>
      </c>
      <c r="G19" s="27">
        <v>6327.9</v>
      </c>
      <c r="H19" s="27">
        <v>2871</v>
      </c>
      <c r="I19" s="29">
        <f>H19/H75*100</f>
        <v>0.1509717961442192</v>
      </c>
      <c r="J19" s="27">
        <f t="shared" si="0"/>
        <v>-3456.8999999999996</v>
      </c>
      <c r="K19" s="27">
        <f t="shared" si="1"/>
        <v>45.37050206229555</v>
      </c>
      <c r="L19" s="29">
        <f t="shared" si="2"/>
        <v>-3232.8</v>
      </c>
      <c r="M19" s="30">
        <f t="shared" si="3"/>
        <v>47.03627248599233</v>
      </c>
    </row>
    <row r="20" spans="1:13" ht="12.75">
      <c r="A20" s="15">
        <v>9</v>
      </c>
      <c r="B20" s="24" t="s">
        <v>32</v>
      </c>
      <c r="C20" s="25">
        <v>114</v>
      </c>
      <c r="D20" s="26" t="s">
        <v>33</v>
      </c>
      <c r="E20" s="27">
        <v>68.2</v>
      </c>
      <c r="F20" s="28">
        <v>65.2</v>
      </c>
      <c r="G20" s="28">
        <v>65.2</v>
      </c>
      <c r="H20" s="27">
        <v>10.2</v>
      </c>
      <c r="I20" s="29"/>
      <c r="J20" s="27">
        <f t="shared" si="0"/>
        <v>-55</v>
      </c>
      <c r="K20" s="27">
        <f t="shared" si="1"/>
        <v>15.644171779141104</v>
      </c>
      <c r="L20" s="29">
        <f t="shared" si="2"/>
        <v>-58</v>
      </c>
      <c r="M20" s="30">
        <f t="shared" si="3"/>
        <v>14.956011730205276</v>
      </c>
    </row>
    <row r="21" spans="1:13" ht="12.75">
      <c r="A21" s="15">
        <v>10</v>
      </c>
      <c r="B21" s="32" t="s">
        <v>34</v>
      </c>
      <c r="C21" s="25">
        <v>114</v>
      </c>
      <c r="D21" s="26" t="s">
        <v>35</v>
      </c>
      <c r="E21" s="27">
        <v>0.9</v>
      </c>
      <c r="F21" s="28"/>
      <c r="G21" s="28"/>
      <c r="H21" s="27">
        <v>1</v>
      </c>
      <c r="I21" s="29"/>
      <c r="J21" s="27">
        <f t="shared" si="0"/>
        <v>1</v>
      </c>
      <c r="K21" s="27"/>
      <c r="L21" s="29">
        <f t="shared" si="2"/>
        <v>0.09999999999999998</v>
      </c>
      <c r="M21" s="30">
        <f t="shared" si="3"/>
        <v>111.11111111111111</v>
      </c>
    </row>
    <row r="22" spans="1:13" ht="12.75">
      <c r="A22" s="15">
        <v>12</v>
      </c>
      <c r="B22" s="32" t="s">
        <v>36</v>
      </c>
      <c r="C22" s="25">
        <v>114</v>
      </c>
      <c r="D22" s="26" t="s">
        <v>37</v>
      </c>
      <c r="E22" s="27">
        <v>15930.2</v>
      </c>
      <c r="F22" s="28">
        <v>15400</v>
      </c>
      <c r="G22" s="28">
        <v>15400</v>
      </c>
      <c r="H22" s="27">
        <v>8367.5</v>
      </c>
      <c r="I22" s="29">
        <f>H22/H75*100</f>
        <v>0.44000574860214364</v>
      </c>
      <c r="J22" s="27">
        <f t="shared" si="0"/>
        <v>-7032.5</v>
      </c>
      <c r="K22" s="27">
        <f aca="true" t="shared" si="4" ref="K22:K33">H22/G22*100</f>
        <v>54.33441558441559</v>
      </c>
      <c r="L22" s="29">
        <f t="shared" si="2"/>
        <v>-7562.700000000001</v>
      </c>
      <c r="M22" s="30">
        <f t="shared" si="3"/>
        <v>52.52601976120827</v>
      </c>
    </row>
    <row r="23" spans="1:13" ht="12.75">
      <c r="A23" s="15">
        <v>13</v>
      </c>
      <c r="B23" s="32" t="s">
        <v>38</v>
      </c>
      <c r="C23" s="25">
        <v>114</v>
      </c>
      <c r="D23" s="26" t="s">
        <v>39</v>
      </c>
      <c r="E23" s="27">
        <v>853.8</v>
      </c>
      <c r="F23" s="28">
        <v>710</v>
      </c>
      <c r="G23" s="28">
        <v>710</v>
      </c>
      <c r="H23" s="27">
        <v>228.8</v>
      </c>
      <c r="I23" s="29">
        <f>H23/H75*100</f>
        <v>0.012031468811493333</v>
      </c>
      <c r="J23" s="27">
        <f t="shared" si="0"/>
        <v>-481.2</v>
      </c>
      <c r="K23" s="27">
        <f t="shared" si="4"/>
        <v>32.225352112676056</v>
      </c>
      <c r="L23" s="29">
        <f t="shared" si="2"/>
        <v>-625</v>
      </c>
      <c r="M23" s="30">
        <f t="shared" si="3"/>
        <v>26.7978449285547</v>
      </c>
    </row>
    <row r="24" spans="1:13" ht="12.75">
      <c r="A24" s="15">
        <v>14</v>
      </c>
      <c r="B24" s="32" t="s">
        <v>40</v>
      </c>
      <c r="C24" s="25">
        <v>114</v>
      </c>
      <c r="D24" s="26" t="s">
        <v>41</v>
      </c>
      <c r="E24" s="27"/>
      <c r="F24" s="28"/>
      <c r="G24" s="28">
        <v>21500</v>
      </c>
      <c r="H24" s="27">
        <v>26222.9</v>
      </c>
      <c r="I24" s="29">
        <f>H24/H75*100</f>
        <v>1.3789335817172577</v>
      </c>
      <c r="J24" s="27">
        <f t="shared" si="0"/>
        <v>4722.9000000000015</v>
      </c>
      <c r="K24" s="27">
        <f t="shared" si="4"/>
        <v>121.96697674418606</v>
      </c>
      <c r="L24" s="29">
        <f t="shared" si="2"/>
        <v>26222.9</v>
      </c>
      <c r="M24" s="30"/>
    </row>
    <row r="25" spans="1:13" ht="24">
      <c r="A25" s="15">
        <v>15</v>
      </c>
      <c r="B25" s="33" t="s">
        <v>120</v>
      </c>
      <c r="C25" s="25">
        <v>114</v>
      </c>
      <c r="D25" s="26" t="s">
        <v>42</v>
      </c>
      <c r="E25" s="27">
        <v>17925</v>
      </c>
      <c r="F25" s="28">
        <v>18300</v>
      </c>
      <c r="G25" s="28">
        <v>20300</v>
      </c>
      <c r="H25" s="27">
        <v>24828.6</v>
      </c>
      <c r="I25" s="29">
        <f>H25/H75*100</f>
        <v>1.305614189392672</v>
      </c>
      <c r="J25" s="27">
        <f t="shared" si="0"/>
        <v>4528.5999999999985</v>
      </c>
      <c r="K25" s="27">
        <f t="shared" si="4"/>
        <v>122.30837438423646</v>
      </c>
      <c r="L25" s="29">
        <f t="shared" si="2"/>
        <v>6903.5999999999985</v>
      </c>
      <c r="M25" s="30">
        <f aca="true" t="shared" si="5" ref="M25:M35">H25/E25*100</f>
        <v>138.51380753138073</v>
      </c>
    </row>
    <row r="26" spans="1:13" ht="12.75">
      <c r="A26" s="15">
        <v>16</v>
      </c>
      <c r="B26" s="24" t="s">
        <v>43</v>
      </c>
      <c r="C26" s="25">
        <v>115</v>
      </c>
      <c r="D26" s="26" t="s">
        <v>44</v>
      </c>
      <c r="E26" s="27">
        <v>465.2</v>
      </c>
      <c r="F26" s="28">
        <v>520</v>
      </c>
      <c r="G26" s="28">
        <v>520</v>
      </c>
      <c r="H26" s="27">
        <v>713.5</v>
      </c>
      <c r="I26" s="29">
        <f>H26/H75*100</f>
        <v>0.03751946239947768</v>
      </c>
      <c r="J26" s="27">
        <f t="shared" si="0"/>
        <v>193.5</v>
      </c>
      <c r="K26" s="27">
        <f t="shared" si="4"/>
        <v>137.21153846153845</v>
      </c>
      <c r="L26" s="29">
        <f t="shared" si="2"/>
        <v>248.3</v>
      </c>
      <c r="M26" s="30">
        <f t="shared" si="5"/>
        <v>153.37489251934653</v>
      </c>
    </row>
    <row r="27" spans="1:13" ht="24">
      <c r="A27" s="15">
        <v>17</v>
      </c>
      <c r="B27" s="32" t="s">
        <v>121</v>
      </c>
      <c r="C27" s="25">
        <v>115</v>
      </c>
      <c r="D27" s="26" t="s">
        <v>45</v>
      </c>
      <c r="E27" s="27">
        <v>15263.7</v>
      </c>
      <c r="F27" s="28">
        <v>14920</v>
      </c>
      <c r="G27" s="28">
        <v>14920</v>
      </c>
      <c r="H27" s="27">
        <v>15032</v>
      </c>
      <c r="I27" s="29">
        <f>H27/H75*100</f>
        <v>0.7904590873005584</v>
      </c>
      <c r="J27" s="27">
        <f t="shared" si="0"/>
        <v>112</v>
      </c>
      <c r="K27" s="27">
        <f t="shared" si="4"/>
        <v>100.75067024128685</v>
      </c>
      <c r="L27" s="29">
        <f t="shared" si="2"/>
        <v>-231.70000000000073</v>
      </c>
      <c r="M27" s="30">
        <f t="shared" si="5"/>
        <v>98.48201943172363</v>
      </c>
    </row>
    <row r="28" spans="1:13" ht="12.75">
      <c r="A28" s="15">
        <v>18</v>
      </c>
      <c r="B28" s="34" t="s">
        <v>123</v>
      </c>
      <c r="C28" s="25">
        <v>115</v>
      </c>
      <c r="D28" s="26" t="s">
        <v>46</v>
      </c>
      <c r="E28" s="27">
        <v>17438</v>
      </c>
      <c r="F28" s="28">
        <v>19973</v>
      </c>
      <c r="G28" s="28">
        <v>20973</v>
      </c>
      <c r="H28" s="27">
        <v>23526.9</v>
      </c>
      <c r="I28" s="29">
        <f>H28/H75*100</f>
        <v>1.23716417649092</v>
      </c>
      <c r="J28" s="27">
        <f t="shared" si="0"/>
        <v>2553.9000000000015</v>
      </c>
      <c r="K28" s="27">
        <f t="shared" si="4"/>
        <v>112.1770848233443</v>
      </c>
      <c r="L28" s="29">
        <f t="shared" si="2"/>
        <v>6088.9000000000015</v>
      </c>
      <c r="M28" s="30">
        <f t="shared" si="5"/>
        <v>134.91742172267462</v>
      </c>
    </row>
    <row r="29" spans="1:13" ht="26.25" customHeight="1">
      <c r="A29" s="15">
        <v>19</v>
      </c>
      <c r="B29" s="32" t="s">
        <v>47</v>
      </c>
      <c r="C29" s="25">
        <v>115</v>
      </c>
      <c r="D29" s="26" t="s">
        <v>48</v>
      </c>
      <c r="E29" s="27">
        <v>19806.1</v>
      </c>
      <c r="F29" s="28">
        <v>38116</v>
      </c>
      <c r="G29" s="28">
        <v>38116</v>
      </c>
      <c r="H29" s="27">
        <v>31805.5</v>
      </c>
      <c r="I29" s="29">
        <f>H29/H75*100</f>
        <v>1.6724951105067796</v>
      </c>
      <c r="J29" s="27">
        <f t="shared" si="0"/>
        <v>-6310.5</v>
      </c>
      <c r="K29" s="27">
        <f t="shared" si="4"/>
        <v>83.44396054150488</v>
      </c>
      <c r="L29" s="29">
        <f t="shared" si="2"/>
        <v>11999.400000000001</v>
      </c>
      <c r="M29" s="30">
        <f t="shared" si="5"/>
        <v>160.5843654227738</v>
      </c>
    </row>
    <row r="30" spans="1:13" ht="12.75">
      <c r="A30" s="15">
        <v>20</v>
      </c>
      <c r="B30" s="32" t="s">
        <v>49</v>
      </c>
      <c r="C30" s="25">
        <v>115</v>
      </c>
      <c r="D30" s="26" t="s">
        <v>50</v>
      </c>
      <c r="E30" s="27">
        <v>10752.1</v>
      </c>
      <c r="F30" s="28">
        <v>9200</v>
      </c>
      <c r="G30" s="28">
        <v>9200</v>
      </c>
      <c r="H30" s="27">
        <v>6906</v>
      </c>
      <c r="I30" s="29">
        <f>H30/H75*100</f>
        <v>0.36315263816509163</v>
      </c>
      <c r="J30" s="27">
        <f t="shared" si="0"/>
        <v>-2294</v>
      </c>
      <c r="K30" s="27">
        <f t="shared" si="4"/>
        <v>75.06521739130434</v>
      </c>
      <c r="L30" s="29">
        <f t="shared" si="2"/>
        <v>-3846.1000000000004</v>
      </c>
      <c r="M30" s="30">
        <f t="shared" si="5"/>
        <v>64.22931334343988</v>
      </c>
    </row>
    <row r="31" spans="1:13" ht="12.75">
      <c r="A31" s="15">
        <v>21</v>
      </c>
      <c r="B31" s="32" t="s">
        <v>51</v>
      </c>
      <c r="C31" s="25">
        <v>115</v>
      </c>
      <c r="D31" s="26" t="s">
        <v>52</v>
      </c>
      <c r="E31" s="27">
        <v>296</v>
      </c>
      <c r="F31" s="27">
        <v>200</v>
      </c>
      <c r="G31" s="27">
        <v>200</v>
      </c>
      <c r="H31" s="27">
        <v>101.9</v>
      </c>
      <c r="I31" s="29">
        <f>H31/H75*100</f>
        <v>0.005358420768755117</v>
      </c>
      <c r="J31" s="27">
        <f t="shared" si="0"/>
        <v>-98.1</v>
      </c>
      <c r="K31" s="27">
        <f t="shared" si="4"/>
        <v>50.95</v>
      </c>
      <c r="L31" s="29">
        <f t="shared" si="2"/>
        <v>-194.1</v>
      </c>
      <c r="M31" s="30">
        <f t="shared" si="5"/>
        <v>34.42567567567568</v>
      </c>
    </row>
    <row r="32" spans="1:13" ht="15" customHeight="1">
      <c r="A32" s="15">
        <v>22</v>
      </c>
      <c r="B32" s="32" t="s">
        <v>53</v>
      </c>
      <c r="C32" s="25">
        <v>115</v>
      </c>
      <c r="D32" s="26" t="s">
        <v>54</v>
      </c>
      <c r="E32" s="27">
        <v>3.7</v>
      </c>
      <c r="F32" s="28">
        <v>2</v>
      </c>
      <c r="G32" s="28">
        <v>2</v>
      </c>
      <c r="H32" s="27">
        <v>6</v>
      </c>
      <c r="I32" s="29">
        <v>0</v>
      </c>
      <c r="J32" s="27">
        <f t="shared" si="0"/>
        <v>4</v>
      </c>
      <c r="K32" s="27">
        <f t="shared" si="4"/>
        <v>300</v>
      </c>
      <c r="L32" s="29">
        <f t="shared" si="2"/>
        <v>2.3</v>
      </c>
      <c r="M32" s="30">
        <f t="shared" si="5"/>
        <v>162.16216216216216</v>
      </c>
    </row>
    <row r="33" spans="1:13" ht="14.25" customHeight="1">
      <c r="A33" s="15">
        <v>23</v>
      </c>
      <c r="B33" s="34" t="s">
        <v>55</v>
      </c>
      <c r="C33" s="25">
        <v>115</v>
      </c>
      <c r="D33" s="26" t="s">
        <v>56</v>
      </c>
      <c r="E33" s="27">
        <v>2658.6</v>
      </c>
      <c r="F33" s="28">
        <v>2800</v>
      </c>
      <c r="G33" s="28">
        <v>2800</v>
      </c>
      <c r="H33" s="27">
        <v>1928.6</v>
      </c>
      <c r="I33" s="29">
        <f>H33/H75*100</f>
        <v>0.10141560642415227</v>
      </c>
      <c r="J33" s="27">
        <f t="shared" si="0"/>
        <v>-871.4000000000001</v>
      </c>
      <c r="K33" s="27">
        <f t="shared" si="4"/>
        <v>68.87857142857142</v>
      </c>
      <c r="L33" s="29">
        <f t="shared" si="2"/>
        <v>-730</v>
      </c>
      <c r="M33" s="30">
        <f t="shared" si="5"/>
        <v>72.54193936658392</v>
      </c>
    </row>
    <row r="34" spans="1:13" ht="12.75">
      <c r="A34" s="15">
        <v>24</v>
      </c>
      <c r="B34" s="32" t="s">
        <v>57</v>
      </c>
      <c r="C34" s="25">
        <v>115</v>
      </c>
      <c r="D34" s="26" t="s">
        <v>58</v>
      </c>
      <c r="E34" s="27">
        <v>1.3</v>
      </c>
      <c r="F34" s="28"/>
      <c r="G34" s="28"/>
      <c r="H34" s="27">
        <v>7.8</v>
      </c>
      <c r="I34" s="29"/>
      <c r="J34" s="27">
        <f t="shared" si="0"/>
        <v>7.8</v>
      </c>
      <c r="K34" s="27"/>
      <c r="L34" s="29">
        <f t="shared" si="2"/>
        <v>6.5</v>
      </c>
      <c r="M34" s="30">
        <f t="shared" si="5"/>
        <v>600</v>
      </c>
    </row>
    <row r="35" spans="1:13" ht="14.25" customHeight="1">
      <c r="A35" s="15">
        <v>25</v>
      </c>
      <c r="B35" s="32" t="s">
        <v>59</v>
      </c>
      <c r="C35" s="25">
        <v>121</v>
      </c>
      <c r="D35" s="26" t="s">
        <v>31</v>
      </c>
      <c r="E35" s="27">
        <v>215.6</v>
      </c>
      <c r="F35" s="28">
        <v>1000</v>
      </c>
      <c r="G35" s="28">
        <v>1000</v>
      </c>
      <c r="H35" s="27">
        <v>1184.6</v>
      </c>
      <c r="I35" s="29">
        <f>H35/H75*100</f>
        <v>0.06229229875041522</v>
      </c>
      <c r="J35" s="27">
        <f t="shared" si="0"/>
        <v>184.5999999999999</v>
      </c>
      <c r="K35" s="27">
        <f>H35/G35*100</f>
        <v>118.46</v>
      </c>
      <c r="L35" s="29">
        <f t="shared" si="2"/>
        <v>968.9999999999999</v>
      </c>
      <c r="M35" s="30">
        <f t="shared" si="5"/>
        <v>549.443413729128</v>
      </c>
    </row>
    <row r="36" spans="1:13" ht="14.25" customHeight="1">
      <c r="A36" s="15">
        <v>26</v>
      </c>
      <c r="B36" s="32" t="s">
        <v>60</v>
      </c>
      <c r="C36" s="25">
        <v>121</v>
      </c>
      <c r="D36" s="26" t="s">
        <v>33</v>
      </c>
      <c r="E36" s="27"/>
      <c r="F36" s="28"/>
      <c r="G36" s="28"/>
      <c r="H36" s="27">
        <v>6</v>
      </c>
      <c r="I36" s="29">
        <v>0</v>
      </c>
      <c r="J36" s="27">
        <f t="shared" si="0"/>
        <v>6</v>
      </c>
      <c r="K36" s="27"/>
      <c r="L36" s="29">
        <f t="shared" si="2"/>
        <v>6</v>
      </c>
      <c r="M36" s="30"/>
    </row>
    <row r="37" spans="1:13" ht="24">
      <c r="A37" s="15">
        <v>27</v>
      </c>
      <c r="B37" s="32" t="s">
        <v>61</v>
      </c>
      <c r="C37" s="25">
        <v>121</v>
      </c>
      <c r="D37" s="26" t="s">
        <v>41</v>
      </c>
      <c r="E37" s="27">
        <v>656.8</v>
      </c>
      <c r="F37" s="28">
        <v>300</v>
      </c>
      <c r="G37" s="28">
        <v>840</v>
      </c>
      <c r="H37" s="27">
        <v>1055.9</v>
      </c>
      <c r="I37" s="29">
        <v>0</v>
      </c>
      <c r="J37" s="27">
        <f t="shared" si="0"/>
        <v>215.9000000000001</v>
      </c>
      <c r="K37" s="27">
        <f>H37/G37*100</f>
        <v>125.70238095238095</v>
      </c>
      <c r="L37" s="29">
        <f t="shared" si="2"/>
        <v>399.10000000000014</v>
      </c>
      <c r="M37" s="30">
        <f>H37/E37*100</f>
        <v>160.76431181485995</v>
      </c>
    </row>
    <row r="38" spans="1:13" ht="22.5" customHeight="1">
      <c r="A38" s="15">
        <v>28</v>
      </c>
      <c r="B38" s="32" t="s">
        <v>122</v>
      </c>
      <c r="C38" s="25">
        <v>121</v>
      </c>
      <c r="D38" s="26" t="s">
        <v>62</v>
      </c>
      <c r="E38" s="27"/>
      <c r="F38" s="28"/>
      <c r="G38" s="28"/>
      <c r="H38" s="27">
        <v>119.1</v>
      </c>
      <c r="I38" s="29">
        <v>0</v>
      </c>
      <c r="J38" s="27">
        <f t="shared" si="0"/>
        <v>119.1</v>
      </c>
      <c r="K38" s="27"/>
      <c r="L38" s="29">
        <f t="shared" si="2"/>
        <v>119.1</v>
      </c>
      <c r="M38" s="30"/>
    </row>
    <row r="39" spans="1:13" ht="24.75" thickBot="1">
      <c r="A39" s="35">
        <v>29</v>
      </c>
      <c r="B39" s="36" t="s">
        <v>63</v>
      </c>
      <c r="C39" s="37">
        <v>121</v>
      </c>
      <c r="D39" s="38" t="s">
        <v>28</v>
      </c>
      <c r="E39" s="39">
        <v>3.6</v>
      </c>
      <c r="F39" s="40"/>
      <c r="G39" s="40"/>
      <c r="H39" s="39">
        <v>-7.2</v>
      </c>
      <c r="I39" s="41">
        <v>0</v>
      </c>
      <c r="J39" s="39">
        <f t="shared" si="0"/>
        <v>-7.2</v>
      </c>
      <c r="K39" s="39"/>
      <c r="L39" s="41">
        <f t="shared" si="2"/>
        <v>-10.8</v>
      </c>
      <c r="M39" s="42">
        <f>H39/E39*100</f>
        <v>-200</v>
      </c>
    </row>
    <row r="40" spans="1:13" ht="12.75">
      <c r="A40" s="43"/>
      <c r="B40" s="44"/>
      <c r="C40" s="45"/>
      <c r="D40" s="46"/>
      <c r="E40" s="47"/>
      <c r="F40" s="48"/>
      <c r="G40" s="48"/>
      <c r="H40" s="47"/>
      <c r="I40" s="49"/>
      <c r="J40" s="47"/>
      <c r="K40" s="47"/>
      <c r="L40" s="49"/>
      <c r="M40" s="49"/>
    </row>
    <row r="41" spans="1:13" ht="12.75">
      <c r="A41" s="43"/>
      <c r="B41" s="44"/>
      <c r="C41" s="45"/>
      <c r="D41" s="46"/>
      <c r="E41" s="47"/>
      <c r="F41" s="48"/>
      <c r="G41" s="48"/>
      <c r="H41" s="47"/>
      <c r="I41" s="49"/>
      <c r="J41" s="47"/>
      <c r="K41" s="47"/>
      <c r="L41" s="49"/>
      <c r="M41" s="49"/>
    </row>
    <row r="42" spans="1:13" ht="13.5" thickBot="1">
      <c r="A42" s="43"/>
      <c r="B42" s="44"/>
      <c r="C42" s="45"/>
      <c r="D42" s="46"/>
      <c r="E42" s="47"/>
      <c r="F42" s="48"/>
      <c r="G42" s="48"/>
      <c r="H42" s="47"/>
      <c r="I42" s="49"/>
      <c r="J42" s="47"/>
      <c r="K42" s="47"/>
      <c r="L42" s="49"/>
      <c r="M42" s="49"/>
    </row>
    <row r="43" spans="1:13" ht="12.75" customHeight="1">
      <c r="A43" s="124" t="s">
        <v>5</v>
      </c>
      <c r="B43" s="105" t="s">
        <v>6</v>
      </c>
      <c r="C43" s="108" t="s">
        <v>7</v>
      </c>
      <c r="D43" s="108" t="s">
        <v>8</v>
      </c>
      <c r="E43" s="108" t="s">
        <v>9</v>
      </c>
      <c r="F43" s="126" t="s">
        <v>10</v>
      </c>
      <c r="G43" s="101" t="s">
        <v>11</v>
      </c>
      <c r="H43" s="114" t="s">
        <v>12</v>
      </c>
      <c r="I43" s="108" t="s">
        <v>13</v>
      </c>
      <c r="J43" s="122" t="s">
        <v>14</v>
      </c>
      <c r="K43" s="122"/>
      <c r="L43" s="122"/>
      <c r="M43" s="123"/>
    </row>
    <row r="44" spans="1:13" ht="12.75" customHeight="1">
      <c r="A44" s="125"/>
      <c r="B44" s="106"/>
      <c r="C44" s="109"/>
      <c r="D44" s="109"/>
      <c r="E44" s="109"/>
      <c r="F44" s="127"/>
      <c r="G44" s="102"/>
      <c r="H44" s="115"/>
      <c r="I44" s="109"/>
      <c r="J44" s="117" t="s">
        <v>15</v>
      </c>
      <c r="K44" s="118"/>
      <c r="L44" s="120" t="s">
        <v>118</v>
      </c>
      <c r="M44" s="121"/>
    </row>
    <row r="45" spans="1:13" ht="47.25" customHeight="1">
      <c r="A45" s="125"/>
      <c r="B45" s="107"/>
      <c r="C45" s="110"/>
      <c r="D45" s="110"/>
      <c r="E45" s="110"/>
      <c r="F45" s="127"/>
      <c r="G45" s="103"/>
      <c r="H45" s="116"/>
      <c r="I45" s="110"/>
      <c r="J45" s="12" t="s">
        <v>16</v>
      </c>
      <c r="K45" s="13" t="s">
        <v>17</v>
      </c>
      <c r="L45" s="12" t="s">
        <v>16</v>
      </c>
      <c r="M45" s="14" t="s">
        <v>17</v>
      </c>
    </row>
    <row r="46" spans="1:13" ht="12.75">
      <c r="A46" s="50" t="s">
        <v>64</v>
      </c>
      <c r="B46" s="51" t="s">
        <v>65</v>
      </c>
      <c r="C46" s="51" t="s">
        <v>66</v>
      </c>
      <c r="D46" s="51" t="s">
        <v>67</v>
      </c>
      <c r="E46" s="51" t="s">
        <v>68</v>
      </c>
      <c r="F46" s="51" t="s">
        <v>69</v>
      </c>
      <c r="G46" s="51" t="s">
        <v>70</v>
      </c>
      <c r="H46" s="51" t="s">
        <v>71</v>
      </c>
      <c r="I46" s="51" t="s">
        <v>72</v>
      </c>
      <c r="J46" s="51" t="s">
        <v>37</v>
      </c>
      <c r="K46" s="51" t="s">
        <v>39</v>
      </c>
      <c r="L46" s="51" t="s">
        <v>41</v>
      </c>
      <c r="M46" s="52" t="s">
        <v>73</v>
      </c>
    </row>
    <row r="47" spans="1:13" ht="12.75">
      <c r="A47" s="15">
        <v>29</v>
      </c>
      <c r="B47" s="32" t="s">
        <v>74</v>
      </c>
      <c r="C47" s="25">
        <v>121</v>
      </c>
      <c r="D47" s="26" t="s">
        <v>75</v>
      </c>
      <c r="E47" s="27"/>
      <c r="F47" s="28"/>
      <c r="G47" s="28"/>
      <c r="H47" s="27">
        <v>0.1</v>
      </c>
      <c r="I47" s="29">
        <v>0</v>
      </c>
      <c r="J47" s="27">
        <f>H47-G47</f>
        <v>0.1</v>
      </c>
      <c r="K47" s="27"/>
      <c r="L47" s="29">
        <f>H47-E47</f>
        <v>0.1</v>
      </c>
      <c r="M47" s="30"/>
    </row>
    <row r="48" spans="1:13" ht="12.75">
      <c r="A48" s="15">
        <v>30</v>
      </c>
      <c r="B48" s="32" t="s">
        <v>76</v>
      </c>
      <c r="C48" s="25">
        <v>121</v>
      </c>
      <c r="D48" s="26" t="s">
        <v>77</v>
      </c>
      <c r="E48" s="27">
        <v>10041.3</v>
      </c>
      <c r="F48" s="28">
        <v>8000</v>
      </c>
      <c r="G48" s="28">
        <v>20870</v>
      </c>
      <c r="H48" s="27">
        <v>26970.5</v>
      </c>
      <c r="I48" s="29">
        <f>H48/H75*100</f>
        <v>1.4182461957184482</v>
      </c>
      <c r="J48" s="27">
        <f>H48-G48</f>
        <v>6100.5</v>
      </c>
      <c r="K48" s="27">
        <f>H48/G48*100</f>
        <v>129.23095352180164</v>
      </c>
      <c r="L48" s="29">
        <f>H48-E48</f>
        <v>16929.2</v>
      </c>
      <c r="M48" s="30">
        <f>H48/E48*100</f>
        <v>268.59569975999125</v>
      </c>
    </row>
    <row r="49" spans="1:13" ht="12.75">
      <c r="A49" s="15">
        <v>31</v>
      </c>
      <c r="B49" s="32" t="s">
        <v>78</v>
      </c>
      <c r="C49" s="25">
        <v>121</v>
      </c>
      <c r="D49" s="26" t="s">
        <v>79</v>
      </c>
      <c r="E49" s="27">
        <v>7898.1</v>
      </c>
      <c r="F49" s="28">
        <v>8700</v>
      </c>
      <c r="G49" s="28">
        <v>8700</v>
      </c>
      <c r="H49" s="27">
        <v>8639.2</v>
      </c>
      <c r="I49" s="29">
        <f>H49/H75*100</f>
        <v>0.454293117815792</v>
      </c>
      <c r="J49" s="27">
        <f>H49-G49</f>
        <v>-60.79999999999927</v>
      </c>
      <c r="K49" s="27">
        <f>H49/G49*100</f>
        <v>99.30114942528736</v>
      </c>
      <c r="L49" s="29">
        <f>H49-E49</f>
        <v>741.1000000000004</v>
      </c>
      <c r="M49" s="30">
        <f>H49/E49*100</f>
        <v>109.38326939390485</v>
      </c>
    </row>
    <row r="50" spans="1:13" ht="12.75">
      <c r="A50" s="15">
        <v>32</v>
      </c>
      <c r="B50" s="32" t="s">
        <v>80</v>
      </c>
      <c r="C50" s="25">
        <v>121</v>
      </c>
      <c r="D50" s="26" t="s">
        <v>81</v>
      </c>
      <c r="E50" s="27">
        <v>11113</v>
      </c>
      <c r="F50" s="28">
        <v>12400</v>
      </c>
      <c r="G50" s="28">
        <v>12400</v>
      </c>
      <c r="H50" s="27">
        <v>10333.1</v>
      </c>
      <c r="I50" s="29">
        <f>H50/H75*100</f>
        <v>0.5433670033917909</v>
      </c>
      <c r="J50" s="27">
        <f>H50-G50</f>
        <v>-2066.8999999999996</v>
      </c>
      <c r="K50" s="27">
        <f>H50/G50*100</f>
        <v>83.33145161290322</v>
      </c>
      <c r="L50" s="29">
        <f>H50-E50</f>
        <v>-779.8999999999996</v>
      </c>
      <c r="M50" s="30">
        <f>H50/E50*100</f>
        <v>92.98209304418249</v>
      </c>
    </row>
    <row r="51" spans="1:13" ht="15" customHeight="1">
      <c r="A51" s="15">
        <v>33</v>
      </c>
      <c r="B51" s="32" t="s">
        <v>82</v>
      </c>
      <c r="C51" s="25">
        <v>122</v>
      </c>
      <c r="D51" s="26" t="s">
        <v>83</v>
      </c>
      <c r="E51" s="27">
        <v>5.1</v>
      </c>
      <c r="F51" s="28"/>
      <c r="G51" s="28"/>
      <c r="H51" s="27"/>
      <c r="I51" s="29"/>
      <c r="J51" s="27"/>
      <c r="K51" s="27"/>
      <c r="L51" s="29"/>
      <c r="M51" s="30"/>
    </row>
    <row r="52" spans="1:13" ht="12.75">
      <c r="A52" s="15">
        <v>34</v>
      </c>
      <c r="B52" s="32" t="s">
        <v>84</v>
      </c>
      <c r="C52" s="25">
        <v>122</v>
      </c>
      <c r="D52" s="26" t="s">
        <v>85</v>
      </c>
      <c r="E52" s="27">
        <v>16438</v>
      </c>
      <c r="F52" s="28">
        <v>15500</v>
      </c>
      <c r="G52" s="28">
        <v>15500</v>
      </c>
      <c r="H52" s="27">
        <v>17233.5</v>
      </c>
      <c r="I52" s="29">
        <f>H52/H75*100</f>
        <v>0.9062251650475103</v>
      </c>
      <c r="J52" s="27">
        <f aca="true" t="shared" si="6" ref="J52:J64">H52-G52</f>
        <v>1733.5</v>
      </c>
      <c r="K52" s="27">
        <f aca="true" t="shared" si="7" ref="K52:K57">H52/G52*100</f>
        <v>111.18387096774194</v>
      </c>
      <c r="L52" s="29">
        <f aca="true" t="shared" si="8" ref="L52:L68">H52-E52</f>
        <v>795.5</v>
      </c>
      <c r="M52" s="30">
        <f aca="true" t="shared" si="9" ref="M52:M68">H52/E52*100</f>
        <v>104.83939652025794</v>
      </c>
    </row>
    <row r="53" spans="1:13" ht="12.75">
      <c r="A53" s="15">
        <v>35</v>
      </c>
      <c r="B53" s="32" t="s">
        <v>86</v>
      </c>
      <c r="C53" s="25">
        <v>122</v>
      </c>
      <c r="D53" s="26" t="s">
        <v>87</v>
      </c>
      <c r="E53" s="27">
        <v>10647.5</v>
      </c>
      <c r="F53" s="28">
        <v>19723.6</v>
      </c>
      <c r="G53" s="28">
        <v>19723.6</v>
      </c>
      <c r="H53" s="27">
        <v>18309.4</v>
      </c>
      <c r="I53" s="29">
        <f>H53/H75*100</f>
        <v>0.9628014644106471</v>
      </c>
      <c r="J53" s="27">
        <f t="shared" si="6"/>
        <v>-1414.199999999997</v>
      </c>
      <c r="K53" s="27">
        <f t="shared" si="7"/>
        <v>92.82990934717802</v>
      </c>
      <c r="L53" s="29">
        <f t="shared" si="8"/>
        <v>7661.9000000000015</v>
      </c>
      <c r="M53" s="30">
        <f t="shared" si="9"/>
        <v>171.9596149330829</v>
      </c>
    </row>
    <row r="54" spans="1:13" ht="12.75">
      <c r="A54" s="15">
        <v>36</v>
      </c>
      <c r="B54" s="32" t="s">
        <v>88</v>
      </c>
      <c r="C54" s="25">
        <v>122</v>
      </c>
      <c r="D54" s="26" t="s">
        <v>89</v>
      </c>
      <c r="E54" s="27">
        <v>5546.7</v>
      </c>
      <c r="F54" s="28">
        <v>6740</v>
      </c>
      <c r="G54" s="28">
        <v>6740</v>
      </c>
      <c r="H54" s="27">
        <v>6304.4</v>
      </c>
      <c r="I54" s="29">
        <f>H54/H75*100</f>
        <v>0.3315174474439623</v>
      </c>
      <c r="J54" s="27">
        <f t="shared" si="6"/>
        <v>-435.60000000000036</v>
      </c>
      <c r="K54" s="27">
        <f t="shared" si="7"/>
        <v>93.53709198813056</v>
      </c>
      <c r="L54" s="29">
        <f t="shared" si="8"/>
        <v>757.6999999999998</v>
      </c>
      <c r="M54" s="30">
        <f t="shared" si="9"/>
        <v>113.66037463717164</v>
      </c>
    </row>
    <row r="55" spans="1:13" ht="13.5" customHeight="1">
      <c r="A55" s="15">
        <v>37</v>
      </c>
      <c r="B55" s="32" t="s">
        <v>90</v>
      </c>
      <c r="C55" s="25">
        <v>122</v>
      </c>
      <c r="D55" s="26" t="s">
        <v>91</v>
      </c>
      <c r="E55" s="27">
        <v>43495</v>
      </c>
      <c r="F55" s="28">
        <v>60000</v>
      </c>
      <c r="G55" s="28">
        <v>61870</v>
      </c>
      <c r="H55" s="27">
        <v>68257.8</v>
      </c>
      <c r="I55" s="29">
        <f>H55/H75*100</f>
        <v>3.589342621683347</v>
      </c>
      <c r="J55" s="27">
        <f t="shared" si="6"/>
        <v>6387.800000000003</v>
      </c>
      <c r="K55" s="27">
        <f t="shared" si="7"/>
        <v>110.32455147890738</v>
      </c>
      <c r="L55" s="29">
        <f t="shared" si="8"/>
        <v>24762.800000000003</v>
      </c>
      <c r="M55" s="30">
        <f t="shared" si="9"/>
        <v>156.93252097942292</v>
      </c>
    </row>
    <row r="56" spans="1:13" ht="12.75">
      <c r="A56" s="15">
        <v>38</v>
      </c>
      <c r="B56" s="32" t="s">
        <v>92</v>
      </c>
      <c r="C56" s="25">
        <v>122</v>
      </c>
      <c r="D56" s="26" t="s">
        <v>93</v>
      </c>
      <c r="E56" s="27">
        <v>391.9</v>
      </c>
      <c r="F56" s="28">
        <v>450</v>
      </c>
      <c r="G56" s="28">
        <v>450</v>
      </c>
      <c r="H56" s="27">
        <v>406.7</v>
      </c>
      <c r="I56" s="29">
        <v>0</v>
      </c>
      <c r="J56" s="27">
        <f t="shared" si="6"/>
        <v>-43.30000000000001</v>
      </c>
      <c r="K56" s="27">
        <f t="shared" si="7"/>
        <v>90.37777777777778</v>
      </c>
      <c r="L56" s="29">
        <f t="shared" si="8"/>
        <v>14.800000000000011</v>
      </c>
      <c r="M56" s="30">
        <f t="shared" si="9"/>
        <v>103.77647359020159</v>
      </c>
    </row>
    <row r="57" spans="1:13" ht="12.75">
      <c r="A57" s="15">
        <v>39</v>
      </c>
      <c r="B57" s="32" t="s">
        <v>94</v>
      </c>
      <c r="C57" s="25">
        <v>122</v>
      </c>
      <c r="D57" s="26" t="s">
        <v>95</v>
      </c>
      <c r="E57" s="27">
        <v>2746.4</v>
      </c>
      <c r="F57" s="28">
        <v>2800</v>
      </c>
      <c r="G57" s="28">
        <v>2800</v>
      </c>
      <c r="H57" s="27">
        <v>2845.4</v>
      </c>
      <c r="I57" s="29">
        <f>H57/H75*100</f>
        <v>0.14962561781566053</v>
      </c>
      <c r="J57" s="27">
        <f t="shared" si="6"/>
        <v>45.40000000000009</v>
      </c>
      <c r="K57" s="27">
        <f t="shared" si="7"/>
        <v>101.62142857142857</v>
      </c>
      <c r="L57" s="29">
        <f t="shared" si="8"/>
        <v>99</v>
      </c>
      <c r="M57" s="30">
        <f t="shared" si="9"/>
        <v>103.60471890474803</v>
      </c>
    </row>
    <row r="58" spans="1:13" ht="12.75">
      <c r="A58" s="15">
        <v>40</v>
      </c>
      <c r="B58" s="31" t="s">
        <v>96</v>
      </c>
      <c r="C58" s="25">
        <v>122</v>
      </c>
      <c r="D58" s="26" t="s">
        <v>97</v>
      </c>
      <c r="E58" s="27">
        <v>212.6</v>
      </c>
      <c r="F58" s="28"/>
      <c r="G58" s="28"/>
      <c r="H58" s="27">
        <v>212.6</v>
      </c>
      <c r="I58" s="29">
        <v>0</v>
      </c>
      <c r="J58" s="27">
        <f t="shared" si="6"/>
        <v>212.6</v>
      </c>
      <c r="K58" s="27"/>
      <c r="L58" s="29">
        <f t="shared" si="8"/>
        <v>0</v>
      </c>
      <c r="M58" s="30">
        <f t="shared" si="9"/>
        <v>100</v>
      </c>
    </row>
    <row r="59" spans="1:13" ht="12.75">
      <c r="A59" s="15">
        <v>41</v>
      </c>
      <c r="B59" s="32" t="s">
        <v>98</v>
      </c>
      <c r="C59" s="25">
        <v>122</v>
      </c>
      <c r="D59" s="26" t="s">
        <v>46</v>
      </c>
      <c r="E59" s="27">
        <v>0.5</v>
      </c>
      <c r="F59" s="28"/>
      <c r="G59" s="28"/>
      <c r="H59" s="27">
        <v>1</v>
      </c>
      <c r="I59" s="29"/>
      <c r="J59" s="27">
        <f t="shared" si="6"/>
        <v>1</v>
      </c>
      <c r="K59" s="27"/>
      <c r="L59" s="29">
        <f t="shared" si="8"/>
        <v>0.5</v>
      </c>
      <c r="M59" s="30">
        <f t="shared" si="9"/>
        <v>200</v>
      </c>
    </row>
    <row r="60" spans="1:13" ht="12.75">
      <c r="A60" s="15">
        <v>42</v>
      </c>
      <c r="B60" s="32" t="s">
        <v>99</v>
      </c>
      <c r="C60" s="25">
        <v>122</v>
      </c>
      <c r="D60" s="26" t="s">
        <v>100</v>
      </c>
      <c r="E60" s="27">
        <v>41</v>
      </c>
      <c r="F60" s="28">
        <v>45</v>
      </c>
      <c r="G60" s="28">
        <v>45</v>
      </c>
      <c r="H60" s="27"/>
      <c r="I60" s="29"/>
      <c r="J60" s="27">
        <f t="shared" si="6"/>
        <v>-45</v>
      </c>
      <c r="K60" s="27">
        <f>H60/G60*100</f>
        <v>0</v>
      </c>
      <c r="L60" s="29">
        <f t="shared" si="8"/>
        <v>-41</v>
      </c>
      <c r="M60" s="30">
        <f t="shared" si="9"/>
        <v>0</v>
      </c>
    </row>
    <row r="61" spans="1:13" ht="12.75">
      <c r="A61" s="15">
        <v>43</v>
      </c>
      <c r="B61" s="32" t="s">
        <v>101</v>
      </c>
      <c r="C61" s="25">
        <v>123</v>
      </c>
      <c r="D61" s="26" t="s">
        <v>19</v>
      </c>
      <c r="E61" s="27">
        <v>1664.7</v>
      </c>
      <c r="F61" s="28">
        <v>1000</v>
      </c>
      <c r="G61" s="28">
        <v>3490</v>
      </c>
      <c r="H61" s="27">
        <v>4392.8</v>
      </c>
      <c r="I61" s="29">
        <f>H61/H75*100</f>
        <v>0.23099578756611852</v>
      </c>
      <c r="J61" s="27">
        <f t="shared" si="6"/>
        <v>902.8000000000002</v>
      </c>
      <c r="K61" s="27">
        <f>H61/G61*100</f>
        <v>125.86819484240688</v>
      </c>
      <c r="L61" s="29">
        <f t="shared" si="8"/>
        <v>2728.1000000000004</v>
      </c>
      <c r="M61" s="30">
        <f t="shared" si="9"/>
        <v>263.8793776656455</v>
      </c>
    </row>
    <row r="62" spans="1:13" ht="12.75">
      <c r="A62" s="15">
        <v>44</v>
      </c>
      <c r="B62" s="32" t="s">
        <v>102</v>
      </c>
      <c r="C62" s="25">
        <v>123</v>
      </c>
      <c r="D62" s="26" t="s">
        <v>31</v>
      </c>
      <c r="E62" s="27">
        <v>5518.1</v>
      </c>
      <c r="F62" s="28">
        <v>4500</v>
      </c>
      <c r="G62" s="28">
        <v>9000</v>
      </c>
      <c r="H62" s="27">
        <v>10613.5</v>
      </c>
      <c r="I62" s="29">
        <f>H62/H75*100</f>
        <v>0.5581118628967854</v>
      </c>
      <c r="J62" s="27">
        <f t="shared" si="6"/>
        <v>1613.5</v>
      </c>
      <c r="K62" s="27">
        <f>H62/G62*100</f>
        <v>117.92777777777779</v>
      </c>
      <c r="L62" s="29">
        <f t="shared" si="8"/>
        <v>5095.4</v>
      </c>
      <c r="M62" s="30">
        <f t="shared" si="9"/>
        <v>192.33975462568637</v>
      </c>
    </row>
    <row r="63" spans="1:13" ht="12.75">
      <c r="A63" s="15">
        <v>45</v>
      </c>
      <c r="B63" s="32" t="s">
        <v>103</v>
      </c>
      <c r="C63" s="25">
        <v>123</v>
      </c>
      <c r="D63" s="26" t="s">
        <v>39</v>
      </c>
      <c r="E63" s="27">
        <v>-11.9</v>
      </c>
      <c r="F63" s="28"/>
      <c r="G63" s="28"/>
      <c r="H63" s="27">
        <v>0.8</v>
      </c>
      <c r="I63" s="29">
        <v>0</v>
      </c>
      <c r="J63" s="27">
        <f t="shared" si="6"/>
        <v>0.8</v>
      </c>
      <c r="K63" s="27"/>
      <c r="L63" s="29">
        <f t="shared" si="8"/>
        <v>12.700000000000001</v>
      </c>
      <c r="M63" s="30">
        <f t="shared" si="9"/>
        <v>-6.722689075630252</v>
      </c>
    </row>
    <row r="64" spans="1:13" ht="13.5" thickBot="1">
      <c r="A64" s="15">
        <v>46</v>
      </c>
      <c r="B64" s="32" t="s">
        <v>104</v>
      </c>
      <c r="C64" s="25">
        <v>123</v>
      </c>
      <c r="D64" s="26" t="s">
        <v>105</v>
      </c>
      <c r="E64" s="53">
        <v>3.6</v>
      </c>
      <c r="F64" s="28"/>
      <c r="G64" s="28"/>
      <c r="H64" s="27">
        <v>6.4</v>
      </c>
      <c r="I64" s="29">
        <v>0</v>
      </c>
      <c r="J64" s="27">
        <f t="shared" si="6"/>
        <v>6.4</v>
      </c>
      <c r="K64" s="27"/>
      <c r="L64" s="29">
        <f t="shared" si="8"/>
        <v>2.8000000000000003</v>
      </c>
      <c r="M64" s="30">
        <f t="shared" si="9"/>
        <v>177.7777777777778</v>
      </c>
    </row>
    <row r="65" spans="1:13" ht="13.5" thickBot="1">
      <c r="A65" s="54"/>
      <c r="B65" s="55" t="s">
        <v>106</v>
      </c>
      <c r="C65" s="56"/>
      <c r="D65" s="57"/>
      <c r="E65" s="58">
        <f>SUM(E12:E64)+0.1</f>
        <v>1331681.2000000007</v>
      </c>
      <c r="F65" s="58">
        <f>SUM(F12:F64)</f>
        <v>1317291.7999999998</v>
      </c>
      <c r="G65" s="58">
        <f>SUM(G12:G64)</f>
        <v>1469247.7999999998</v>
      </c>
      <c r="H65" s="58">
        <f>SUM(H12:H64)-0.3</f>
        <v>1507915</v>
      </c>
      <c r="I65" s="59">
        <f>H65/H75*100</f>
        <v>79.29384743392906</v>
      </c>
      <c r="J65" s="58">
        <f>SUM(J12:J64)-0.3</f>
        <v>38667.199999999946</v>
      </c>
      <c r="K65" s="60">
        <f>H65/G65*100</f>
        <v>102.63176844641184</v>
      </c>
      <c r="L65" s="60">
        <f t="shared" si="8"/>
        <v>176233.79999999935</v>
      </c>
      <c r="M65" s="61">
        <f t="shared" si="9"/>
        <v>113.23393316658665</v>
      </c>
    </row>
    <row r="66" spans="1:13" ht="12.75">
      <c r="A66" s="62">
        <v>47</v>
      </c>
      <c r="B66" s="63" t="s">
        <v>107</v>
      </c>
      <c r="C66" s="64">
        <v>151</v>
      </c>
      <c r="D66" s="65" t="s">
        <v>108</v>
      </c>
      <c r="E66" s="66">
        <v>47855.8</v>
      </c>
      <c r="F66" s="66">
        <v>49748.9</v>
      </c>
      <c r="G66" s="66">
        <v>50436.5</v>
      </c>
      <c r="H66" s="66">
        <v>50940.9</v>
      </c>
      <c r="I66" s="67">
        <f>H66/H75*100</f>
        <v>2.678731860049828</v>
      </c>
      <c r="J66" s="27">
        <f>H66-G66</f>
        <v>504.40000000000146</v>
      </c>
      <c r="K66" s="27">
        <f>H66/G66*100</f>
        <v>101.00006939418873</v>
      </c>
      <c r="L66" s="67">
        <f t="shared" si="8"/>
        <v>3085.0999999999985</v>
      </c>
      <c r="M66" s="68">
        <f t="shared" si="9"/>
        <v>106.44665850325352</v>
      </c>
    </row>
    <row r="67" spans="1:13" ht="13.5" thickBot="1">
      <c r="A67" s="35">
        <v>48</v>
      </c>
      <c r="B67" s="69" t="s">
        <v>109</v>
      </c>
      <c r="C67" s="70">
        <v>161</v>
      </c>
      <c r="D67" s="71" t="s">
        <v>108</v>
      </c>
      <c r="E67" s="53">
        <v>6893.4</v>
      </c>
      <c r="F67" s="53">
        <v>6200</v>
      </c>
      <c r="G67" s="53">
        <v>6200</v>
      </c>
      <c r="H67" s="53">
        <v>5768.1</v>
      </c>
      <c r="I67" s="41">
        <f>H67/H75*100</f>
        <v>0.30331606316247683</v>
      </c>
      <c r="J67" s="27">
        <f>H67-G67</f>
        <v>-431.89999999999964</v>
      </c>
      <c r="K67" s="27">
        <f>H67/G67*100</f>
        <v>93.03387096774193</v>
      </c>
      <c r="L67" s="41">
        <f t="shared" si="8"/>
        <v>-1125.2999999999993</v>
      </c>
      <c r="M67" s="42">
        <f t="shared" si="9"/>
        <v>83.67568979023414</v>
      </c>
    </row>
    <row r="68" spans="1:13" ht="13.5" thickBot="1">
      <c r="A68" s="54"/>
      <c r="B68" s="55" t="s">
        <v>110</v>
      </c>
      <c r="C68" s="72">
        <v>300</v>
      </c>
      <c r="D68" s="73" t="s">
        <v>108</v>
      </c>
      <c r="E68" s="60">
        <f>E70+E71+E72+E73</f>
        <v>162546.5</v>
      </c>
      <c r="F68" s="60">
        <f>F70+F71+F72</f>
        <v>326733.2</v>
      </c>
      <c r="G68" s="60">
        <f>G70+G71+G72</f>
        <v>322468.8</v>
      </c>
      <c r="H68" s="60">
        <f>H70+H71+H72</f>
        <v>322468.8</v>
      </c>
      <c r="I68" s="59">
        <f>H68/H75*100</f>
        <v>16.95705117954406</v>
      </c>
      <c r="J68" s="60">
        <f>J70+J71+J72</f>
        <v>0</v>
      </c>
      <c r="K68" s="60">
        <f>H68/G68*100</f>
        <v>100</v>
      </c>
      <c r="L68" s="60">
        <f t="shared" si="8"/>
        <v>159922.3</v>
      </c>
      <c r="M68" s="61">
        <f t="shared" si="9"/>
        <v>198.3855696677566</v>
      </c>
    </row>
    <row r="69" spans="1:13" ht="12.75">
      <c r="A69" s="62"/>
      <c r="B69" s="74" t="s">
        <v>111</v>
      </c>
      <c r="C69" s="64"/>
      <c r="D69" s="65"/>
      <c r="E69" s="66"/>
      <c r="F69" s="66"/>
      <c r="G69" s="66"/>
      <c r="H69" s="66"/>
      <c r="I69" s="67">
        <f>H69/H75*100</f>
        <v>0</v>
      </c>
      <c r="J69" s="66"/>
      <c r="K69" s="27"/>
      <c r="L69" s="67"/>
      <c r="M69" s="68"/>
    </row>
    <row r="70" spans="1:13" ht="12.75">
      <c r="A70" s="15">
        <v>49</v>
      </c>
      <c r="B70" s="31" t="s">
        <v>112</v>
      </c>
      <c r="C70" s="25">
        <v>311</v>
      </c>
      <c r="D70" s="26" t="s">
        <v>108</v>
      </c>
      <c r="E70" s="27">
        <v>175242.1</v>
      </c>
      <c r="F70" s="27">
        <v>317620</v>
      </c>
      <c r="G70" s="27">
        <v>317620</v>
      </c>
      <c r="H70" s="27">
        <v>317620</v>
      </c>
      <c r="I70" s="29">
        <f>H70/H75*100</f>
        <v>16.702076590500493</v>
      </c>
      <c r="J70" s="27">
        <f>H70-G70</f>
        <v>0</v>
      </c>
      <c r="K70" s="27">
        <f>H70/G70*100</f>
        <v>100</v>
      </c>
      <c r="L70" s="29">
        <f>H70-E70</f>
        <v>142377.9</v>
      </c>
      <c r="M70" s="30">
        <f>H70/E70*100</f>
        <v>181.24640140696783</v>
      </c>
    </row>
    <row r="71" spans="1:13" ht="12.75">
      <c r="A71" s="15">
        <v>50</v>
      </c>
      <c r="B71" s="75" t="s">
        <v>113</v>
      </c>
      <c r="C71" s="25">
        <v>330</v>
      </c>
      <c r="D71" s="26" t="s">
        <v>108</v>
      </c>
      <c r="E71" s="27">
        <v>-19884.6</v>
      </c>
      <c r="F71" s="27">
        <v>6380</v>
      </c>
      <c r="G71" s="27">
        <v>951.8</v>
      </c>
      <c r="H71" s="27">
        <v>951.8</v>
      </c>
      <c r="I71" s="29">
        <f>H71/H75*100</f>
        <v>0.050050489575084595</v>
      </c>
      <c r="J71" s="27">
        <f>H71-G71</f>
        <v>0</v>
      </c>
      <c r="K71" s="27">
        <f>H71/G71*100</f>
        <v>100</v>
      </c>
      <c r="L71" s="29">
        <f>H71-E71</f>
        <v>20836.399999999998</v>
      </c>
      <c r="M71" s="68">
        <f>H71/E71*100</f>
        <v>-4.786618790420728</v>
      </c>
    </row>
    <row r="72" spans="1:13" ht="24">
      <c r="A72" s="15">
        <v>51</v>
      </c>
      <c r="B72" s="76" t="s">
        <v>114</v>
      </c>
      <c r="C72" s="25">
        <v>362</v>
      </c>
      <c r="D72" s="77" t="s">
        <v>108</v>
      </c>
      <c r="E72" s="27">
        <v>5089</v>
      </c>
      <c r="F72" s="27">
        <v>2733.2</v>
      </c>
      <c r="G72" s="27">
        <v>3897</v>
      </c>
      <c r="H72" s="27">
        <v>3897</v>
      </c>
      <c r="I72" s="29">
        <f>H72/H75*100</f>
        <v>0.20492409946848567</v>
      </c>
      <c r="J72" s="27">
        <f>H72-G72</f>
        <v>0</v>
      </c>
      <c r="K72" s="27">
        <f>H72/G72*100</f>
        <v>100</v>
      </c>
      <c r="L72" s="29">
        <f>H72-E72</f>
        <v>-1192</v>
      </c>
      <c r="M72" s="30">
        <f>H72/E72*100</f>
        <v>76.57693063470231</v>
      </c>
    </row>
    <row r="73" spans="1:13" ht="24.75" thickBot="1">
      <c r="A73" s="78">
        <v>52</v>
      </c>
      <c r="B73" s="76" t="s">
        <v>115</v>
      </c>
      <c r="C73" s="70">
        <v>363</v>
      </c>
      <c r="D73" s="79" t="s">
        <v>108</v>
      </c>
      <c r="E73" s="53">
        <v>2100</v>
      </c>
      <c r="F73" s="53"/>
      <c r="G73" s="53"/>
      <c r="H73" s="53"/>
      <c r="I73" s="80"/>
      <c r="J73" s="53"/>
      <c r="K73" s="53"/>
      <c r="L73" s="80"/>
      <c r="M73" s="81"/>
    </row>
    <row r="74" spans="1:13" ht="13.5" thickBot="1">
      <c r="A74" s="54">
        <v>53</v>
      </c>
      <c r="B74" s="82" t="s">
        <v>116</v>
      </c>
      <c r="C74" s="72">
        <v>400</v>
      </c>
      <c r="D74" s="73" t="s">
        <v>108</v>
      </c>
      <c r="E74" s="60"/>
      <c r="F74" s="60">
        <v>1192.5</v>
      </c>
      <c r="G74" s="60">
        <v>14787.2</v>
      </c>
      <c r="H74" s="60">
        <v>14586.8</v>
      </c>
      <c r="I74" s="59">
        <f>H74/H75*100</f>
        <v>0.7670482048054674</v>
      </c>
      <c r="J74" s="60">
        <f>H74-G74</f>
        <v>-200.40000000000146</v>
      </c>
      <c r="K74" s="60">
        <f>H74/G74*100</f>
        <v>98.64477385847218</v>
      </c>
      <c r="L74" s="60">
        <f>H74-E74</f>
        <v>14586.8</v>
      </c>
      <c r="M74" s="83"/>
    </row>
    <row r="75" spans="1:13" ht="13.5" thickBot="1">
      <c r="A75" s="54"/>
      <c r="B75" s="84" t="s">
        <v>117</v>
      </c>
      <c r="C75" s="85"/>
      <c r="D75" s="85"/>
      <c r="E75" s="60">
        <f>E65+E66+E67+E68+E74</f>
        <v>1548976.9000000006</v>
      </c>
      <c r="F75" s="60">
        <f>F65+F66+F67+F68+F74</f>
        <v>1701166.3999999997</v>
      </c>
      <c r="G75" s="60">
        <f>G65+G66+G67+G68+G74</f>
        <v>1863140.2999999998</v>
      </c>
      <c r="H75" s="60">
        <f>H65+H66+H67+H68+H74+0.1</f>
        <v>1901679.7000000002</v>
      </c>
      <c r="I75" s="59">
        <f>H75/H75*100</f>
        <v>100</v>
      </c>
      <c r="J75" s="60">
        <f>H75-G75</f>
        <v>38539.40000000037</v>
      </c>
      <c r="K75" s="60">
        <f>H75/G75*100</f>
        <v>102.0685184041159</v>
      </c>
      <c r="L75" s="60">
        <f>H75-E75</f>
        <v>352702.7999999996</v>
      </c>
      <c r="M75" s="61">
        <f>H75/E75*100</f>
        <v>122.77004905625122</v>
      </c>
    </row>
    <row r="76" spans="1:10" ht="13.5">
      <c r="A76" s="86"/>
      <c r="B76" s="87"/>
      <c r="C76" s="87"/>
      <c r="D76" s="1"/>
      <c r="E76" s="88"/>
      <c r="F76" s="89"/>
      <c r="G76" s="89"/>
      <c r="H76" s="90"/>
      <c r="I76" s="90"/>
      <c r="J76" s="90"/>
    </row>
    <row r="77" spans="2:10" ht="12.75">
      <c r="B77" s="91"/>
      <c r="C77" s="1"/>
      <c r="D77" s="1"/>
      <c r="E77" s="88"/>
      <c r="F77" s="90"/>
      <c r="G77" s="90"/>
      <c r="H77" s="90"/>
      <c r="I77" s="90"/>
      <c r="J77" s="90"/>
    </row>
    <row r="78" spans="2:10" ht="12.75">
      <c r="B78" s="43"/>
      <c r="C78" s="92"/>
      <c r="F78" s="93"/>
      <c r="G78" s="93"/>
      <c r="H78" s="94"/>
      <c r="I78" s="94"/>
      <c r="J78" s="94"/>
    </row>
    <row r="79" spans="2:10" ht="12.75">
      <c r="B79" s="95"/>
      <c r="C79" s="96"/>
      <c r="E79" s="88"/>
      <c r="F79" s="90"/>
      <c r="G79" s="90"/>
      <c r="H79" s="94"/>
      <c r="I79" s="94"/>
      <c r="J79" s="94"/>
    </row>
    <row r="80" spans="2:10" ht="12.75">
      <c r="B80" s="104"/>
      <c r="C80" s="104"/>
      <c r="E80" s="88"/>
      <c r="F80" s="90"/>
      <c r="G80" s="90"/>
      <c r="H80" s="94"/>
      <c r="I80" s="94"/>
      <c r="J80" s="94"/>
    </row>
    <row r="81" spans="2:11" ht="15.75">
      <c r="B81" s="97"/>
      <c r="C81" s="95"/>
      <c r="E81" s="88"/>
      <c r="F81" s="113"/>
      <c r="G81" s="113"/>
      <c r="H81" s="113"/>
      <c r="I81" s="113"/>
      <c r="J81" s="113"/>
      <c r="K81" s="113"/>
    </row>
    <row r="82" spans="2:11" ht="15.75">
      <c r="B82" s="98"/>
      <c r="E82" s="99"/>
      <c r="F82" s="94"/>
      <c r="G82" s="94"/>
      <c r="H82" s="99"/>
      <c r="I82" s="94"/>
      <c r="J82" s="94"/>
      <c r="K82" s="94"/>
    </row>
    <row r="83" spans="2:11" ht="15.75">
      <c r="B83" s="98"/>
      <c r="E83" s="99"/>
      <c r="F83" s="94"/>
      <c r="G83" s="94"/>
      <c r="H83" s="100"/>
      <c r="I83" s="94"/>
      <c r="J83" s="94"/>
      <c r="K83" s="94"/>
    </row>
    <row r="84" spans="2:10" ht="15.75">
      <c r="B84" s="98"/>
      <c r="E84" s="99"/>
      <c r="F84" s="94"/>
      <c r="G84" s="94"/>
      <c r="H84" s="94"/>
      <c r="I84" s="94"/>
      <c r="J84" s="94"/>
    </row>
    <row r="85" spans="2:10" ht="15.75">
      <c r="B85" s="98"/>
      <c r="E85" s="99"/>
      <c r="F85" s="94"/>
      <c r="G85" s="94"/>
      <c r="H85" s="94"/>
      <c r="I85" s="94"/>
      <c r="J85" s="94"/>
    </row>
    <row r="86" spans="2:10" ht="15.75">
      <c r="B86" s="98"/>
      <c r="E86" s="99"/>
      <c r="F86" s="94"/>
      <c r="G86" s="94"/>
      <c r="H86" s="94"/>
      <c r="I86" s="94"/>
      <c r="J86" s="94"/>
    </row>
    <row r="87" spans="2:10" ht="15.75">
      <c r="B87" s="98"/>
      <c r="E87" s="99"/>
      <c r="F87" s="94"/>
      <c r="G87" s="94"/>
      <c r="H87" s="94"/>
      <c r="I87" s="94"/>
      <c r="J87" s="94"/>
    </row>
    <row r="88" spans="2:10" ht="15.75">
      <c r="B88" s="98"/>
      <c r="E88" s="99"/>
      <c r="F88" s="94"/>
      <c r="G88" s="94"/>
      <c r="H88" s="94"/>
      <c r="I88" s="94"/>
      <c r="J88" s="94"/>
    </row>
    <row r="89" spans="2:10" ht="15.75">
      <c r="B89" s="98"/>
      <c r="E89" s="99"/>
      <c r="F89" s="94"/>
      <c r="G89" s="94"/>
      <c r="H89" s="94"/>
      <c r="I89" s="94"/>
      <c r="J89" s="94"/>
    </row>
    <row r="90" spans="2:10" ht="15.75">
      <c r="B90" s="98"/>
      <c r="E90" s="99"/>
      <c r="F90" s="94"/>
      <c r="G90" s="94"/>
      <c r="H90" s="94"/>
      <c r="I90" s="94"/>
      <c r="J90" s="94"/>
    </row>
    <row r="91" spans="2:10" ht="15.75">
      <c r="B91" s="98"/>
      <c r="E91" s="99"/>
      <c r="F91" s="94"/>
      <c r="G91" s="94"/>
      <c r="H91" s="94"/>
      <c r="I91" s="94"/>
      <c r="J91" s="94"/>
    </row>
    <row r="92" spans="2:10" ht="15.75">
      <c r="B92" s="98"/>
      <c r="E92" s="99"/>
      <c r="F92" s="94"/>
      <c r="G92" s="94"/>
      <c r="H92" s="94"/>
      <c r="I92" s="94"/>
      <c r="J92" s="94"/>
    </row>
    <row r="93" spans="2:10" ht="15.75">
      <c r="B93" s="98"/>
      <c r="E93" s="99"/>
      <c r="F93" s="94"/>
      <c r="G93" s="94"/>
      <c r="H93" s="94"/>
      <c r="I93" s="94"/>
      <c r="J93" s="94"/>
    </row>
    <row r="94" spans="2:10" ht="15.75">
      <c r="B94" s="98"/>
      <c r="E94" s="99"/>
      <c r="F94" s="94"/>
      <c r="G94" s="94"/>
      <c r="H94" s="94"/>
      <c r="I94" s="94"/>
      <c r="J94" s="94"/>
    </row>
    <row r="95" spans="2:10" ht="15.75">
      <c r="B95" s="98"/>
      <c r="E95" s="99"/>
      <c r="F95" s="94"/>
      <c r="G95" s="94"/>
      <c r="H95" s="94"/>
      <c r="I95" s="94"/>
      <c r="J95" s="94"/>
    </row>
    <row r="96" spans="2:10" ht="15.75">
      <c r="B96" s="98"/>
      <c r="E96" s="99"/>
      <c r="F96" s="94"/>
      <c r="G96" s="94"/>
      <c r="H96" s="94"/>
      <c r="I96" s="94"/>
      <c r="J96" s="94"/>
    </row>
    <row r="97" spans="2:10" ht="15.75">
      <c r="B97" s="98"/>
      <c r="E97" s="99"/>
      <c r="F97" s="94"/>
      <c r="G97" s="94"/>
      <c r="H97" s="94"/>
      <c r="I97" s="94"/>
      <c r="J97" s="94"/>
    </row>
    <row r="98" spans="2:10" ht="15.75">
      <c r="B98" s="98"/>
      <c r="E98" s="99"/>
      <c r="F98" s="94"/>
      <c r="G98" s="94"/>
      <c r="H98" s="94"/>
      <c r="I98" s="94"/>
      <c r="J98" s="94"/>
    </row>
    <row r="99" ht="15.75">
      <c r="B99" s="98"/>
    </row>
    <row r="100" ht="15.75">
      <c r="B100" s="98"/>
    </row>
    <row r="101" ht="15.75">
      <c r="B101" s="98"/>
    </row>
    <row r="102" ht="15.75">
      <c r="B102" s="98"/>
    </row>
    <row r="103" ht="15.75">
      <c r="B103" s="98"/>
    </row>
    <row r="104" ht="15.75">
      <c r="B104" s="98"/>
    </row>
    <row r="105" ht="15.75">
      <c r="B105" s="98"/>
    </row>
    <row r="106" ht="15.75">
      <c r="B106" s="98"/>
    </row>
    <row r="107" ht="15.75">
      <c r="B107" s="98"/>
    </row>
    <row r="108" ht="15.75">
      <c r="B108" s="98"/>
    </row>
    <row r="109" ht="15.75">
      <c r="B109" s="98"/>
    </row>
    <row r="110" ht="15.75">
      <c r="B110" s="98"/>
    </row>
    <row r="111" ht="15.75">
      <c r="B111" s="98"/>
    </row>
    <row r="112" ht="15.75">
      <c r="B112" s="98"/>
    </row>
    <row r="113" ht="15.75">
      <c r="B113" s="98"/>
    </row>
    <row r="114" ht="15.75">
      <c r="B114" s="98"/>
    </row>
    <row r="115" ht="15.75">
      <c r="B115" s="98"/>
    </row>
    <row r="116" ht="15.75">
      <c r="B116" s="98"/>
    </row>
    <row r="117" ht="15.75">
      <c r="B117" s="98"/>
    </row>
    <row r="118" ht="15.75">
      <c r="B118" s="98"/>
    </row>
    <row r="119" ht="15.75">
      <c r="B119" s="98"/>
    </row>
    <row r="120" ht="15.75">
      <c r="B120" s="98"/>
    </row>
    <row r="121" ht="15.75">
      <c r="B121" s="98"/>
    </row>
    <row r="122" ht="15.75">
      <c r="B122" s="98"/>
    </row>
    <row r="123" ht="15.75">
      <c r="B123" s="98"/>
    </row>
    <row r="124" ht="15.75">
      <c r="B124" s="98"/>
    </row>
    <row r="125" ht="15.75">
      <c r="B125" s="98"/>
    </row>
    <row r="126" ht="15.75">
      <c r="B126" s="98"/>
    </row>
    <row r="127" ht="15.75">
      <c r="B127" s="98"/>
    </row>
    <row r="128" ht="15.75">
      <c r="B128" s="98"/>
    </row>
    <row r="129" ht="15.75">
      <c r="B129" s="98"/>
    </row>
    <row r="130" ht="15.75">
      <c r="B130" s="98"/>
    </row>
    <row r="131" ht="15.75">
      <c r="B131" s="98"/>
    </row>
    <row r="132" ht="15.75">
      <c r="B132" s="98"/>
    </row>
    <row r="133" ht="15.75">
      <c r="B133" s="98"/>
    </row>
    <row r="134" ht="15.75">
      <c r="B134" s="98"/>
    </row>
    <row r="135" ht="15.75">
      <c r="B135" s="98"/>
    </row>
    <row r="136" ht="15.75">
      <c r="B136" s="98"/>
    </row>
    <row r="137" ht="15.75">
      <c r="B137" s="98"/>
    </row>
    <row r="138" ht="15.75">
      <c r="B138" s="98"/>
    </row>
    <row r="139" ht="15.75">
      <c r="B139" s="98"/>
    </row>
    <row r="140" ht="15.75">
      <c r="B140" s="98"/>
    </row>
    <row r="141" ht="15.75">
      <c r="B141" s="98"/>
    </row>
    <row r="142" ht="15.75">
      <c r="B142" s="98"/>
    </row>
    <row r="143" ht="15.75">
      <c r="B143" s="98"/>
    </row>
    <row r="144" ht="15.75">
      <c r="B144" s="98"/>
    </row>
    <row r="145" ht="15.75">
      <c r="B145" s="98"/>
    </row>
  </sheetData>
  <mergeCells count="31">
    <mergeCell ref="A43:A45"/>
    <mergeCell ref="B43:B45"/>
    <mergeCell ref="C43:C45"/>
    <mergeCell ref="D43:D45"/>
    <mergeCell ref="F81:G81"/>
    <mergeCell ref="F8:F10"/>
    <mergeCell ref="B6:J6"/>
    <mergeCell ref="G43:G45"/>
    <mergeCell ref="F43:F45"/>
    <mergeCell ref="H43:H45"/>
    <mergeCell ref="I43:I45"/>
    <mergeCell ref="J43:M43"/>
    <mergeCell ref="J44:K44"/>
    <mergeCell ref="L44:M44"/>
    <mergeCell ref="I2:M2"/>
    <mergeCell ref="J1:M1"/>
    <mergeCell ref="H81:K81"/>
    <mergeCell ref="H8:H10"/>
    <mergeCell ref="J9:K9"/>
    <mergeCell ref="I8:I10"/>
    <mergeCell ref="A5:M5"/>
    <mergeCell ref="L9:M9"/>
    <mergeCell ref="J8:M8"/>
    <mergeCell ref="A8:A10"/>
    <mergeCell ref="G8:G10"/>
    <mergeCell ref="B80:C80"/>
    <mergeCell ref="B8:B10"/>
    <mergeCell ref="C8:C10"/>
    <mergeCell ref="E8:E10"/>
    <mergeCell ref="D8:D10"/>
    <mergeCell ref="E43:E45"/>
  </mergeCells>
  <printOptions/>
  <pageMargins left="0.24" right="0.16" top="0.24" bottom="0.22" header="0.18" footer="0.12"/>
  <pageSetup horizontalDpi="240" verticalDpi="24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omocanu</cp:lastModifiedBy>
  <cp:lastPrinted>2011-03-02T09:10:56Z</cp:lastPrinted>
  <dcterms:created xsi:type="dcterms:W3CDTF">1996-10-08T23:32:33Z</dcterms:created>
  <dcterms:modified xsi:type="dcterms:W3CDTF">2011-03-02T09:14:34Z</dcterms:modified>
  <cp:category/>
  <cp:version/>
  <cp:contentType/>
  <cp:contentStatus/>
</cp:coreProperties>
</file>