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490" activeTab="0"/>
  </bookViews>
  <sheets>
    <sheet name="1-6" sheetId="1" r:id="rId1"/>
  </sheets>
  <definedNames/>
  <calcPr fullCalcOnLoad="1" refMode="R1C1"/>
</workbook>
</file>

<file path=xl/sharedStrings.xml><?xml version="1.0" encoding="utf-8"?>
<sst xmlns="http://schemas.openxmlformats.org/spreadsheetml/2006/main" count="662" uniqueCount="378">
  <si>
    <t>ACHILUS-SLE SRL</t>
  </si>
  <si>
    <t>AGROPIESE TGR GRUP SRL</t>
  </si>
  <si>
    <t>AMMO SRL IM</t>
  </si>
  <si>
    <t>ANTARIUS-COM SRL</t>
  </si>
  <si>
    <t>APROTEHPRO SRL IM</t>
  </si>
  <si>
    <t>ARAX-IMPEX SRL</t>
  </si>
  <si>
    <t>ARIDAN CENTER SRL</t>
  </si>
  <si>
    <t>AUTO-PREZENT SRL Centrul Comercial MEGA</t>
  </si>
  <si>
    <t>AUTOFORTA  SRL</t>
  </si>
  <si>
    <t>AUTOPROGRESIV SERVICE SRL</t>
  </si>
  <si>
    <t>BERNULINA SRL</t>
  </si>
  <si>
    <t>BIG BIS BISTRO SRL</t>
  </si>
  <si>
    <t>BLUE SHARK SRL</t>
  </si>
  <si>
    <t>CASA DE COMERT VITA SRL</t>
  </si>
  <si>
    <t>CATOL LUX SRL</t>
  </si>
  <si>
    <t>CMYK PLUS SRL</t>
  </si>
  <si>
    <t>CRAFTI RETAIL SRL</t>
  </si>
  <si>
    <t>DIVIMEX GRUP  S.R.L</t>
  </si>
  <si>
    <t>EDITURA DE IMPRIMARE STATISTICA IS</t>
  </si>
  <si>
    <t>ELECTROMOTOR-SERVICE SRL</t>
  </si>
  <si>
    <t>ELEKTROHANDEL SRL ICS</t>
  </si>
  <si>
    <t>ESNEVA-COM SRL</t>
  </si>
  <si>
    <t>ESTARCTIC SRL</t>
  </si>
  <si>
    <t>FERODOCOM-M SRL</t>
  </si>
  <si>
    <t>FRANZELUTA  SA</t>
  </si>
  <si>
    <t>GET PREMIUM  SRL</t>
  </si>
  <si>
    <t>GNF FURNIZARE ENERGIE SRL ICS</t>
  </si>
  <si>
    <t>JLC SA</t>
  </si>
  <si>
    <t>KAMAZ SRL CA</t>
  </si>
  <si>
    <t>LANGERA SRL</t>
  </si>
  <si>
    <t>LIZARIN SRL</t>
  </si>
  <si>
    <t>MAGNIC METAL SRL SC</t>
  </si>
  <si>
    <t>MB SERVICE SRL</t>
  </si>
  <si>
    <t>METRO CASH &amp;  CARRY MOLDOVA  ICS SRL</t>
  </si>
  <si>
    <t xml:space="preserve">MOLDELECTROMONTAJ SA </t>
  </si>
  <si>
    <t>MOLDIESEL SRL</t>
  </si>
  <si>
    <t>MOLDINDCONBANK SA BC</t>
  </si>
  <si>
    <t>MOLDTELECOM SA</t>
  </si>
  <si>
    <t>NOBILEX PRIM SRL</t>
  </si>
  <si>
    <t>ORANGE MOLDOVA SA IM</t>
  </si>
  <si>
    <t>PLATOPRIM  SRL</t>
  </si>
  <si>
    <t>PROCAR ADAC SRL</t>
  </si>
  <si>
    <t>RADOP-OPT SRL</t>
  </si>
  <si>
    <t>REGIA AUTOSALUBRITATE IM</t>
  </si>
  <si>
    <t>REMARCA SRL</t>
  </si>
  <si>
    <t>Serviciul fiscal de stat ( blanchete)</t>
  </si>
  <si>
    <t>SIMAR - AUTO SRL</t>
  </si>
  <si>
    <t>STICLAMONT SA</t>
  </si>
  <si>
    <t>STROMA SRL SC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</si>
  <si>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</si>
  <si>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</si>
  <si>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</si>
  <si>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</si>
  <si>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</si>
  <si>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</si>
  <si>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</si>
  <si>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</si>
  <si>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</si>
  <si>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</si>
  <si>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</si>
  <si>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</si>
  <si>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UNITEHCOM  S.R.L</t>
  </si>
  <si>
    <t>UZINA TOPAZ  SA IM</t>
  </si>
  <si>
    <t>VIELNAX  SRL</t>
  </si>
  <si>
    <t>VITALCOMUS SRL</t>
  </si>
  <si>
    <t>VOLTA SRL</t>
  </si>
  <si>
    <t>ASTERRA GRUP SA CA</t>
  </si>
  <si>
    <t>APA- CANAL CHISINAU SA</t>
  </si>
  <si>
    <t>DISCTOP-GRAFIC SRL</t>
  </si>
  <si>
    <t>MOLDPRESA GRUP SRL</t>
  </si>
  <si>
    <t>POSTA MOLDOVEI IS</t>
  </si>
  <si>
    <t>RADEON SERVICE SRL</t>
  </si>
  <si>
    <t>RUTA-PRIM SRL</t>
  </si>
  <si>
    <t>SINDINDCOMSERVICE Federatia Sindicatelor</t>
  </si>
  <si>
    <t>VALIDINCOM SRL</t>
  </si>
  <si>
    <t>Lista agenților economici</t>
  </si>
  <si>
    <t>Denumirea bunurilor, lucrărilor și serviciilor</t>
  </si>
  <si>
    <t>Numărul, data valabilității contractului</t>
  </si>
  <si>
    <t>Suma contractului</t>
  </si>
  <si>
    <t>Articol de cheltuieli</t>
  </si>
  <si>
    <t>Bugetul aprobat/precizat pe an, mii lei</t>
  </si>
  <si>
    <t>Executare cheltuieli, mii lei</t>
  </si>
  <si>
    <t>În luna curentă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</si>
  <si>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</si>
  <si>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</si>
  <si>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</si>
  <si>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</si>
  <si>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</si>
  <si>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</si>
  <si>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</si>
  <si>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</si>
  <si>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</si>
  <si>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</si>
  <si>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</si>
  <si>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</si>
  <si>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ulei, servicii reparatie instrumente,utilaje</t>
  </si>
  <si>
    <t>blanchete</t>
  </si>
  <si>
    <t>mobila</t>
  </si>
  <si>
    <t>materiale electrice</t>
  </si>
  <si>
    <t>motorina</t>
  </si>
  <si>
    <t>birotica</t>
  </si>
  <si>
    <t>benzina</t>
  </si>
  <si>
    <t>bilete, abonamente</t>
  </si>
  <si>
    <t>asigurare auto</t>
  </si>
  <si>
    <t>servicii bancare</t>
  </si>
  <si>
    <t>servicii realizare abonamente</t>
  </si>
  <si>
    <t>servicii internet</t>
  </si>
  <si>
    <t>compensarea serviciilor de transport ruta 10 și 28</t>
  </si>
  <si>
    <t>energie termică</t>
  </si>
  <si>
    <t>compensarea serviciilor de transport ruta 23</t>
  </si>
  <si>
    <t>pierderi energie electrică</t>
  </si>
  <si>
    <t>la comanda</t>
  </si>
  <si>
    <t>proces verbal lunar</t>
  </si>
  <si>
    <t>SATURN GRUP SRL</t>
  </si>
  <si>
    <t>SUMARAL-RACING SRL</t>
  </si>
  <si>
    <t>antigel</t>
  </si>
  <si>
    <t xml:space="preserve"> (suma procurarilor), lei</t>
  </si>
  <si>
    <t>IANDES STUDIO SRL</t>
  </si>
  <si>
    <t>IM Parcul Urban de Autobuze</t>
  </si>
  <si>
    <t>AUTO SV GRUP SRL</t>
  </si>
  <si>
    <t>COMITETUL SINDICAL IM PUA</t>
  </si>
  <si>
    <t>INTREPRINDEREA DE REPARATIE SI EXPLOATARE AUTO SRL</t>
  </si>
  <si>
    <t>apa,canalizare, transportare deseuri</t>
  </si>
  <si>
    <t>servicii telefonie fixa</t>
  </si>
  <si>
    <t>TOTAL</t>
  </si>
  <si>
    <t>ulei, acumulatoare</t>
  </si>
  <si>
    <t>cotizatii sindicale, defalcări</t>
  </si>
  <si>
    <t>servicii tipografice</t>
  </si>
  <si>
    <t>servicii reparatie utilaje</t>
  </si>
  <si>
    <t>energie electrica</t>
  </si>
  <si>
    <t>servicii reparatie instrumente și utilaje</t>
  </si>
  <si>
    <t>materiale de constructie</t>
  </si>
  <si>
    <t>servicii telefonie fixa, mobilă</t>
  </si>
  <si>
    <t>servicii telefonie mobila, internet</t>
  </si>
  <si>
    <t>servicii postale</t>
  </si>
  <si>
    <t>transportare deseuri lichide</t>
  </si>
  <si>
    <t>servicii paza</t>
  </si>
  <si>
    <t>cotizatii de membru</t>
  </si>
  <si>
    <t>conform serviciilor prestate</t>
  </si>
  <si>
    <t>conform indicațiilor contoarelor</t>
  </si>
  <si>
    <t>conform indicațiilor contorului</t>
  </si>
  <si>
    <t>3% din suma realizărilor</t>
  </si>
  <si>
    <t>0.35% din totalul cotizatiilor sindicale</t>
  </si>
  <si>
    <t>sconform serviciilor prestate</t>
  </si>
  <si>
    <t>cotizatii sindicale 1% din salariu, 0.15% cotizatii de membru</t>
  </si>
  <si>
    <t>№ 04 din 01.01.2017 / 31.12.2017</t>
  </si>
  <si>
    <t>№ 22/2017 din 01.01.2017 / 31.12.2017</t>
  </si>
  <si>
    <t>№ 14/2017 din 01.01.2017 / 31.12.2017</t>
  </si>
  <si>
    <t>№ 32 din 13.01.2017 / 31.12.2017</t>
  </si>
  <si>
    <t>Acord № 2 la contract № J-67/011113 din 01.11.2013 din 01.05.2017/30.04.2018</t>
  </si>
  <si>
    <t>№ 50 din 03.08.2017 / 31.12.2019</t>
  </si>
  <si>
    <t>№ 60/CPV09134200-9 din 17.08.2017 /  17.08.2018</t>
  </si>
  <si>
    <t>№ 63/CPV34352200-1 din 29.08.2017 /  29.08.2018</t>
  </si>
  <si>
    <t>№ 64/CPV09211400-5 din 01.09.2017 /  01.09.2018</t>
  </si>
  <si>
    <t xml:space="preserve">№ 322 din 23.08.2017 / </t>
  </si>
  <si>
    <t>№ 73/CPV24951311-8 din 01.11.2017 /  01.11.2018</t>
  </si>
  <si>
    <t xml:space="preserve">№ 88 din 22.11.2017 / </t>
  </si>
  <si>
    <t xml:space="preserve">№ 561/6 din 01.09.2016 /31.12.2018 </t>
  </si>
  <si>
    <t xml:space="preserve">№ 277 din 04.09.2009 /04.09.2018 </t>
  </si>
  <si>
    <t>№ 284 din 11.03.2008 /</t>
  </si>
  <si>
    <t>№ 457633</t>
  </si>
  <si>
    <t>№ 40304000027 din 02.02.2012 /</t>
  </si>
  <si>
    <t>№ PF13111680  16.07.2015/16.07.2018</t>
  </si>
  <si>
    <t>factura de plata</t>
  </si>
  <si>
    <t xml:space="preserve">№ 21 din 09.01.2018 / </t>
  </si>
  <si>
    <t xml:space="preserve">№ 01 din 01.01.2018 / 31.12.2018 </t>
  </si>
  <si>
    <t>№ 80 fara termen</t>
  </si>
  <si>
    <t>№ 14 din 21.02.2017 / 21.02.2018</t>
  </si>
  <si>
    <t>№ 59/CPV09132000-3 din 17.08.2017 /  17.08.2018</t>
  </si>
  <si>
    <t>№ 01 din 16.01.2017 / 31.12.2018</t>
  </si>
  <si>
    <t>№ 38/a fara termen</t>
  </si>
  <si>
    <t xml:space="preserve">№ 6388 din 06.04.1998 / </t>
  </si>
  <si>
    <t>APROCHIMIE SRL</t>
  </si>
  <si>
    <t>lubrifianti</t>
  </si>
  <si>
    <t>AQUATRADE CC SRL</t>
  </si>
  <si>
    <t>AUTINOVATIV SRL</t>
  </si>
  <si>
    <t>CENTRUL DE TELECOMUNICATII SPECIALE IS</t>
  </si>
  <si>
    <t>servicii informationale</t>
  </si>
  <si>
    <t>DIMIN &amp; CO SRL</t>
  </si>
  <si>
    <t>DINASAS- COM SRL</t>
  </si>
  <si>
    <t>ENVIRONMENT SRL</t>
  </si>
  <si>
    <t>servicii atestare locuri de munca</t>
  </si>
  <si>
    <t>FOCTEH SRL</t>
  </si>
  <si>
    <t>IC SOFT SRL</t>
  </si>
  <si>
    <t>IT SERVICE GRUP SRL</t>
  </si>
  <si>
    <t>piese de schimb pentru tehnica de calcul</t>
  </si>
  <si>
    <t>JARDAN COMERT SRL</t>
  </si>
  <si>
    <t>LADARSARSOFT SRL</t>
  </si>
  <si>
    <t>MAGISTRA-PREST SRL SC</t>
  </si>
  <si>
    <t>MANNOL AUTOTRADE SRL</t>
  </si>
  <si>
    <t>MAXLINIE-COMP SRL</t>
  </si>
  <si>
    <t>PRESSINFORM-CURIER SRL</t>
  </si>
  <si>
    <t>abonare la reviste</t>
  </si>
  <si>
    <t>PRIMLUX-IT SRL</t>
  </si>
  <si>
    <t>REGULA DE AUR SRL Compania de audit</t>
  </si>
  <si>
    <t>SECA CARTEA</t>
  </si>
  <si>
    <t>SOFT LIDER SRL SC</t>
  </si>
  <si>
    <t>SUPRATEN SA</t>
  </si>
  <si>
    <t>T SRL</t>
  </si>
  <si>
    <t>TEZAUR 94 SRL</t>
  </si>
  <si>
    <t xml:space="preserve">№ 29/01 din 29.01.2018  </t>
  </si>
  <si>
    <t xml:space="preserve">№ 94/CPV50113100-1 din 28.12.2017   </t>
  </si>
  <si>
    <t>BUY0598</t>
  </si>
  <si>
    <t>15 din 13.02.2018</t>
  </si>
  <si>
    <t>contract colectiv de munca</t>
  </si>
  <si>
    <t>SE/2831-18 din 22.02.2018 / 21.02.2019</t>
  </si>
  <si>
    <t xml:space="preserve">Acord Nr. 1 la contract 8 din 04.01.2016 din 01.01.2017 / 31.12.2017 </t>
  </si>
  <si>
    <t>factura fiscala</t>
  </si>
  <si>
    <t>ACCENTRENT SRL</t>
  </si>
  <si>
    <t>servicii reparatie</t>
  </si>
  <si>
    <t>AGENTIA SERVICII PUBLICE IP</t>
  </si>
  <si>
    <t>Servicii perfectare documente</t>
  </si>
  <si>
    <t>ALBIZ M SRL</t>
  </si>
  <si>
    <t>instrumente</t>
  </si>
  <si>
    <t>ANDRECRIS SRL</t>
  </si>
  <si>
    <t>BICAR-BIMPEX SRL</t>
  </si>
  <si>
    <t>COCA COLA  Imbuteliere Chisinau SRL</t>
  </si>
  <si>
    <t>DIAPAZON SRL</t>
  </si>
  <si>
    <t>servicii diagnosticare</t>
  </si>
  <si>
    <t>EXPERT ONLINE SRL</t>
  </si>
  <si>
    <t>FARMCOMPLEX PRIM SRL SC</t>
  </si>
  <si>
    <t>produse farmaceutice</t>
  </si>
  <si>
    <t>GDG-AUTOSERVICE SRL</t>
  </si>
  <si>
    <t>GLAMIS SRL</t>
  </si>
  <si>
    <t>LUMEA FILTRELOR SRL</t>
  </si>
  <si>
    <t>MOLDCARGO SA</t>
  </si>
  <si>
    <t>asigurare facultativa a personalului</t>
  </si>
  <si>
    <t>RIVOLS SRL</t>
  </si>
  <si>
    <t xml:space="preserve">piese de schimb, </t>
  </si>
  <si>
    <t>№ 26 din 28.03.2018</t>
  </si>
  <si>
    <t>ACA00818/2018/17.03.2019</t>
  </si>
  <si>
    <t>v-18-31 din 03.12.2017</t>
  </si>
  <si>
    <t>№ 92 din 15.12.2017 / 15.12.2018</t>
  </si>
  <si>
    <t>№ 10120 din 26.03.2018</t>
  </si>
  <si>
    <t>ARAMILON SRL</t>
  </si>
  <si>
    <t>BICOMPLEX SRL</t>
  </si>
  <si>
    <t>BIROUL VAMAL CHISINAU</t>
  </si>
  <si>
    <t>taxe vamale</t>
  </si>
  <si>
    <t>CAR HELP SRL</t>
  </si>
  <si>
    <t>servicii reparatie instrumente,utilaje</t>
  </si>
  <si>
    <t>CRONA-MAXIMPEX SRL</t>
  </si>
  <si>
    <t>echipament de protectie</t>
  </si>
  <si>
    <t>CSP MUN.CHISINAU MF-TS</t>
  </si>
  <si>
    <t>servicii dezinsectare, deratizare, evaluare sanitara</t>
  </si>
  <si>
    <t xml:space="preserve">DETA SA </t>
  </si>
  <si>
    <t>DETEMOS SRL SC</t>
  </si>
  <si>
    <t>ELMONT-PRIM SRL</t>
  </si>
  <si>
    <t>constructii din PVC</t>
  </si>
  <si>
    <t>GELTER SRL</t>
  </si>
  <si>
    <t>GENERAL ASIGURARI SA CA</t>
  </si>
  <si>
    <t>LUKOIL MOLDOVA SRL</t>
  </si>
  <si>
    <t>produse petroliere</t>
  </si>
  <si>
    <t>MOL-DECLAR PROIECT SRL</t>
  </si>
  <si>
    <t>servicii broker</t>
  </si>
  <si>
    <t>MOLDOVA-AGROINDBANK SA</t>
  </si>
  <si>
    <t>NEOCAR SRL</t>
  </si>
  <si>
    <t>PETROM-MOLDOVA SRL</t>
  </si>
  <si>
    <t>REGIA COMUNAL LOCATIVA or. V.VODA</t>
  </si>
  <si>
    <t>transportare deseuri</t>
  </si>
  <si>
    <t>SANTARM SRL FPC</t>
  </si>
  <si>
    <t>SOLITEX GLASS SRL</t>
  </si>
  <si>
    <t>TRIOMAC SRL</t>
  </si>
  <si>
    <t>tehnica de calcul</t>
  </si>
  <si>
    <t>TRIS SRL</t>
  </si>
  <si>
    <t xml:space="preserve">№ 4095 din 21.02.2018 /  </t>
  </si>
  <si>
    <t>№ 30 din 10.04.2018/31.12.2018</t>
  </si>
  <si>
    <t>№ RCAE 001785088 din 24.04.2018/08.05.2018</t>
  </si>
  <si>
    <t xml:space="preserve">№ 11-04/18 din 24.04.2018 /  </t>
  </si>
  <si>
    <t xml:space="preserve">№ 31 din 12.04.2018 </t>
  </si>
  <si>
    <t>Apa, canalizare, transportare deseuri</t>
  </si>
  <si>
    <t>Director</t>
  </si>
  <si>
    <t>Copaci Vitalie</t>
  </si>
  <si>
    <t>Contabil sef</t>
  </si>
  <si>
    <t>Mandrila Ala</t>
  </si>
  <si>
    <t>BEBICO SRL</t>
  </si>
  <si>
    <t>BEM INNA SRL SC</t>
  </si>
  <si>
    <t>BIMETCOM SRL</t>
  </si>
  <si>
    <t>declaratie vamala</t>
  </si>
  <si>
    <t>CENTRUL DE METROLOGIE APLICATA SI CETIFICARE IS</t>
  </si>
  <si>
    <t>servicii metrologice</t>
  </si>
  <si>
    <t>CHIMCONSULT SRL</t>
  </si>
  <si>
    <t>CONSALEX- PRIM SRL</t>
  </si>
  <si>
    <t>CORDUNEANU NICOLAE</t>
  </si>
  <si>
    <t>compensare pierdere capacitate de munca</t>
  </si>
  <si>
    <t>facturi fiscale</t>
  </si>
  <si>
    <t>FILIP SPIRU</t>
  </si>
  <si>
    <t>GAMMA-BIG SRL FCP</t>
  </si>
  <si>
    <t>deservire/reparatie MCC</t>
  </si>
  <si>
    <t>GINDEA V. II</t>
  </si>
  <si>
    <t>INSPECTIA FINANCIARA MF-TS</t>
  </si>
  <si>
    <t>arenda dispecerat V. Alexandri</t>
  </si>
  <si>
    <t>lista de preturi</t>
  </si>
  <si>
    <t>MOTOGRUP SERVICE SRL</t>
  </si>
  <si>
    <t>NOVA-TALENT SRL</t>
  </si>
  <si>
    <t>OLMOSDON SRL</t>
  </si>
  <si>
    <t>PRIMARIA or. VADUL lui VODA</t>
  </si>
  <si>
    <t>arenda teren baza de odihna  or.Vadul lui Voda</t>
  </si>
  <si>
    <t>RADIAL PLUS SRL</t>
  </si>
  <si>
    <t>RUSU NATALIA</t>
  </si>
  <si>
    <t>compensare prejudiciu material</t>
  </si>
  <si>
    <t>WARSITA-MS SRL CSSC</t>
  </si>
  <si>
    <t>testare tehnica auto</t>
  </si>
  <si>
    <t>№ 43 din 07.05.2018/</t>
  </si>
  <si>
    <t xml:space="preserve">№ 42 din 07.05.2018  </t>
  </si>
  <si>
    <t>№ 97 din 01.01.2017 / 31.12.2018</t>
  </si>
  <si>
    <t xml:space="preserve">№ 24 din 23.03.2018 /  </t>
  </si>
  <si>
    <t xml:space="preserve">№ 16 din 23.04.2018 / </t>
  </si>
  <si>
    <t>1120,00 lei lunar</t>
  </si>
  <si>
    <t>№ 29/18 din 29.03.2018/05.04.2018</t>
  </si>
  <si>
    <t>№ 25 din 26.03.2018 /</t>
  </si>
  <si>
    <t>parbriz</t>
  </si>
  <si>
    <t>№ 48 din 11.06.2018 / 10.06.2018</t>
  </si>
  <si>
    <t>№ 48/2017 Dob din 27.12.2017 / 31.12.2018</t>
  </si>
  <si>
    <t>anvelope</t>
  </si>
  <si>
    <t>piele sintetica</t>
  </si>
  <si>
    <t>1 m.l.=80 lei</t>
  </si>
  <si>
    <t>№ 61/CPV09211100-2 din 28.08.2017 /  27.08.2018</t>
  </si>
  <si>
    <t>№ 03 din 01.01.2017 / 31.12.2017 / 31.12.2018</t>
  </si>
  <si>
    <t>№ 05 din 01.01.2017 / 31.12.2017 / 31.12.2018</t>
  </si>
  <si>
    <t>№ 01 din 01.01.2017 / 31.12.2017 / 31.12.2018</t>
  </si>
  <si>
    <t xml:space="preserve">№ 6/2018 din 01.01.2018 / </t>
  </si>
  <si>
    <t>№ 5735 din 22.12.2017 / 31.12.2018</t>
  </si>
  <si>
    <t xml:space="preserve">96000,00 lei </t>
  </si>
  <si>
    <t xml:space="preserve">№ 02-1/21 din 25.05.2006 / </t>
  </si>
  <si>
    <t>№ 45/17 din 25.07.2017/24.07.2018</t>
  </si>
  <si>
    <t>№ 2-30 din 01.06.2018 /  31.12.2018</t>
  </si>
  <si>
    <t>1 buc =48,00 lei pe luna</t>
  </si>
  <si>
    <t>№ 22/1 din 20.01.2018 / 20.01.2018 /</t>
  </si>
  <si>
    <t>№ 21 din 06.03.2018 /</t>
  </si>
  <si>
    <t>№ 39 din 15.03.2018/31.08.2018</t>
  </si>
  <si>
    <t>bilete:№ 01/26 din 09.01.2018 / 31.12.2018  abonamente: № 01/28 din 09.01.2018 / 31.12.2018</t>
  </si>
  <si>
    <t>№ 10/2017 din 01.01.2017 / 31.12.2017/ 31.12.2018</t>
  </si>
  <si>
    <t>№ 1 din 11.04.2017 / 31.12.2017 / 31.12.2018</t>
  </si>
  <si>
    <t>uleiuri si unsori</t>
  </si>
  <si>
    <t>ACVADEM SRL</t>
  </si>
  <si>
    <t>apa potabila</t>
  </si>
  <si>
    <t>№ 9 din 05.01.2018 / 31.12.2018</t>
  </si>
  <si>
    <t xml:space="preserve">№ 08 din 05.01.2018  </t>
  </si>
  <si>
    <t>ulei auto</t>
  </si>
  <si>
    <t>AGENTIA ACHIZITII PUBLICE MF-TS</t>
  </si>
  <si>
    <t>servicii</t>
  </si>
  <si>
    <t xml:space="preserve">№ 29/4 din 22.06.2017 / </t>
  </si>
  <si>
    <t>piese auto</t>
  </si>
  <si>
    <t>№ 46 din 29.05.2018 / 28.05.2019</t>
  </si>
  <si>
    <t>radiator apa</t>
  </si>
  <si>
    <t xml:space="preserve">№ 49 din 28.05.2018 / </t>
  </si>
  <si>
    <t xml:space="preserve">№ 1/01.01.17 din 31.12.2017/31.12.2018 </t>
  </si>
  <si>
    <t>BIROLUX-MT SRL</t>
  </si>
  <si>
    <t>semnatura electronica</t>
  </si>
  <si>
    <t>SE/6038-18 din 31.05.2018 / 30.05.2019</t>
  </si>
  <si>
    <t>65/CPV09211500-6 din 05.09.2017/05.09.2018</t>
  </si>
  <si>
    <t>№ 03/05 din 03.05.2017 / 03.05.2018/03.05.2019</t>
  </si>
  <si>
    <t>FISCSERVINFORM IS</t>
  </si>
  <si>
    <t>LABROMED LABORATOR</t>
  </si>
  <si>
    <t>alcotest</t>
  </si>
  <si>
    <t>№ 50 din 05.06.2018</t>
  </si>
  <si>
    <t xml:space="preserve">№ 55 din 22.06.2018 /  </t>
  </si>
  <si>
    <t>MEDIASUCCES SRL</t>
  </si>
  <si>
    <t xml:space="preserve">№ 57 cod CPV 15981100-9 din 25.06.2018 / </t>
  </si>
  <si>
    <t>№ 7 din 12.03.2018 / 31.12.2018</t>
  </si>
  <si>
    <t>№ 98 din 31.12.2017 / 31.12.2018</t>
  </si>
  <si>
    <t xml:space="preserve">№ 7 din 03.01.2018 / </t>
  </si>
  <si>
    <t>Informația privind cheltuielile efectuate pe parcursul lunii ( ianuarie-iunie ) anul 2018</t>
  </si>
  <si>
    <t xml:space="preserve"> (suma procurarilor), mii lei (luna 01-06.2018)</t>
  </si>
  <si>
    <t>AURANIA OIL SRL</t>
  </si>
  <si>
    <t>CASA NATIONALA DE ASIGURARI SOCIALE</t>
  </si>
  <si>
    <t>Pretentie emisa de CNAS</t>
  </si>
  <si>
    <t>EDILITATE SA</t>
  </si>
  <si>
    <t>servicii mecanizate</t>
  </si>
  <si>
    <t>MOLDDATA IS</t>
  </si>
  <si>
    <t>servicii reinoire domen autourban</t>
  </si>
  <si>
    <t>650.00 lei lunar</t>
  </si>
  <si>
    <t>390.00 lei lunar</t>
  </si>
  <si>
    <t>SMAD GRUP SRL</t>
  </si>
  <si>
    <t>utilaj</t>
  </si>
  <si>
    <t>Total de la începutul anului (ianuarie-iunie)</t>
  </si>
  <si>
    <t xml:space="preserve">Uzura mijloacelor fixe </t>
  </si>
  <si>
    <r>
      <t xml:space="preserve">Numărul de angajați conform statelor de personal </t>
    </r>
    <r>
      <rPr>
        <b/>
        <sz val="10"/>
        <rFont val="Arial Cyr"/>
        <family val="0"/>
      </rPr>
      <t>774_</t>
    </r>
    <r>
      <rPr>
        <sz val="10"/>
        <rFont val="Arial Cyr"/>
        <family val="0"/>
      </rPr>
      <t xml:space="preserve"> efectiv </t>
    </r>
    <r>
      <rPr>
        <b/>
        <sz val="10"/>
        <rFont val="Arial Cyr"/>
        <family val="0"/>
      </rPr>
      <t>656</t>
    </r>
    <r>
      <rPr>
        <sz val="10"/>
        <rFont val="Arial Cyr"/>
        <family val="0"/>
      </rPr>
      <t xml:space="preserve"> persoane</t>
    </r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</si>
</sst>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₽"/>
    <numFmt numFmtId="181" formatCode="#,##0.0\ _₽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8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180" fontId="4" fillId="0" borderId="0" xfId="0" applyNumberFormat="1" applyFont="1" applyFill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180" fontId="5" fillId="0" borderId="0" xfId="0" applyNumberFormat="1" applyFont="1" applyFill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4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3" fillId="33" borderId="10" xfId="61" applyNumberFormat="1" applyFont="1" applyFill="1" applyBorder="1" applyAlignment="1">
      <alignment vertical="top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4" fillId="0" borderId="0" xfId="0" applyNumberFormat="1" applyFont="1" applyAlignment="1">
      <alignment/>
    </xf>
    <xf numFmtId="0" fontId="0" fillId="0" borderId="0" xfId="0" applyFont="1" applyAlignment="1">
      <alignment/>
    </xf>
    <xf numFmtId="180" fontId="4" fillId="0" borderId="0" xfId="0" applyNumberFormat="1" applyFont="1" applyAlignment="1">
      <alignment horizontal="center"/>
    </xf>
    <xf numFmtId="181" fontId="4" fillId="33" borderId="10" xfId="0" applyNumberFormat="1" applyFont="1" applyFill="1" applyBorder="1" applyAlignment="1">
      <alignment horizontal="right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33" borderId="13" xfId="0" applyNumberFormat="1" applyFont="1" applyFill="1" applyBorder="1" applyAlignment="1">
      <alignment horizontal="right" vertical="center" wrapText="1"/>
    </xf>
    <xf numFmtId="180" fontId="5" fillId="33" borderId="0" xfId="0" applyNumberFormat="1" applyFont="1" applyFill="1" applyBorder="1" applyAlignment="1">
      <alignment horizontal="right" wrapText="1"/>
    </xf>
    <xf numFmtId="180" fontId="4" fillId="33" borderId="0" xfId="0" applyNumberFormat="1" applyFont="1" applyFill="1" applyAlignment="1">
      <alignment horizontal="center" vertical="center" wrapText="1"/>
    </xf>
    <xf numFmtId="180" fontId="3" fillId="33" borderId="13" xfId="0" applyNumberFormat="1" applyFont="1" applyFill="1" applyBorder="1" applyAlignment="1">
      <alignment horizontal="right" vertical="top" wrapText="1"/>
    </xf>
    <xf numFmtId="181" fontId="8" fillId="33" borderId="10" xfId="0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180" fontId="5" fillId="33" borderId="0" xfId="0" applyNumberFormat="1" applyFont="1" applyFill="1" applyBorder="1" applyAlignment="1">
      <alignment/>
    </xf>
    <xf numFmtId="0" fontId="3" fillId="0" borderId="10" xfId="62" applyNumberFormat="1" applyFont="1" applyFill="1" applyBorder="1" applyAlignment="1">
      <alignment vertical="top" wrapText="1"/>
      <protection/>
    </xf>
    <xf numFmtId="180" fontId="3" fillId="0" borderId="13" xfId="0" applyNumberFormat="1" applyFont="1" applyFill="1" applyBorder="1" applyAlignment="1">
      <alignment horizontal="right" vertical="top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1-3" xfId="61"/>
    <cellStyle name="Обычный_lucru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88"/>
  <sheetViews>
    <sheetView tabSelected="1" zoomScalePageLayoutView="0" workbookViewId="0" topLeftCell="A1">
      <selection activeCell="F9" sqref="F9:F10"/>
    </sheetView>
  </sheetViews>
  <sheetFormatPr defaultColWidth="9.00390625" defaultRowHeight="12.75"/>
  <cols>
    <col min="1" max="1" width="30.25390625" style="4" customWidth="1"/>
    <col min="2" max="2" width="12.00390625" style="4" customWidth="1"/>
    <col min="3" max="3" width="10.625" style="4" customWidth="1"/>
    <col min="4" max="4" width="10.875" style="4" customWidth="1"/>
    <col min="5" max="5" width="4.00390625" style="4" hidden="1" customWidth="1"/>
    <col min="6" max="6" width="27.00390625" style="5" customWidth="1"/>
    <col min="7" max="7" width="20.875" style="5" customWidth="1"/>
    <col min="8" max="8" width="14.25390625" style="5" customWidth="1"/>
    <col min="9" max="9" width="13.375" style="42" customWidth="1"/>
    <col min="10" max="10" width="11.25390625" style="6" customWidth="1"/>
    <col min="11" max="11" width="13.25390625" style="7" hidden="1" customWidth="1"/>
    <col min="12" max="12" width="13.25390625" style="8" hidden="1" customWidth="1"/>
    <col min="13" max="13" width="13.25390625" style="4" hidden="1" customWidth="1"/>
    <col min="14" max="14" width="13.25390625" style="4" customWidth="1"/>
    <col min="15" max="16384" width="9.125" style="4" customWidth="1"/>
  </cols>
  <sheetData>
    <row r="3" spans="2:8" ht="12.75">
      <c r="B3" s="73" t="s">
        <v>362</v>
      </c>
      <c r="C3" s="73"/>
      <c r="D3" s="73"/>
      <c r="E3" s="73"/>
      <c r="F3" s="73"/>
      <c r="G3" s="73"/>
      <c r="H3" s="41"/>
    </row>
    <row r="4" spans="2:8" ht="12.75">
      <c r="B4" s="43"/>
      <c r="C4" s="41"/>
      <c r="D4" s="41"/>
      <c r="F4" s="41"/>
      <c r="G4" s="41"/>
      <c r="H4" s="41"/>
    </row>
    <row r="5" spans="2:9" ht="12.75">
      <c r="B5" s="73" t="s">
        <v>118</v>
      </c>
      <c r="C5" s="73"/>
      <c r="D5" s="73"/>
      <c r="E5" s="73"/>
      <c r="F5" s="73"/>
      <c r="G5" s="73"/>
      <c r="H5" s="73"/>
      <c r="I5" s="44"/>
    </row>
    <row r="6" spans="2:8" ht="12.75">
      <c r="B6" s="43"/>
      <c r="C6" s="41"/>
      <c r="D6" s="41"/>
      <c r="F6" s="41"/>
      <c r="G6" s="41"/>
      <c r="H6" s="41"/>
    </row>
    <row r="7" spans="2:8" ht="12.75">
      <c r="B7" s="74" t="s">
        <v>377</v>
      </c>
      <c r="C7" s="73"/>
      <c r="D7" s="73"/>
      <c r="E7" s="73"/>
      <c r="F7" s="73"/>
      <c r="G7" s="73"/>
      <c r="H7" s="41"/>
    </row>
    <row r="9" spans="1:12" s="1" customFormat="1" ht="11.25" customHeight="1">
      <c r="A9" s="68" t="s">
        <v>79</v>
      </c>
      <c r="B9" s="68" t="s">
        <v>80</v>
      </c>
      <c r="C9" s="75" t="s">
        <v>81</v>
      </c>
      <c r="D9" s="76"/>
      <c r="F9" s="77" t="s">
        <v>75</v>
      </c>
      <c r="G9" s="68" t="s">
        <v>76</v>
      </c>
      <c r="H9" s="68" t="s">
        <v>77</v>
      </c>
      <c r="I9" s="64" t="s">
        <v>78</v>
      </c>
      <c r="J9" s="66" t="s">
        <v>363</v>
      </c>
      <c r="K9" s="70" t="s">
        <v>116</v>
      </c>
      <c r="L9" s="72"/>
    </row>
    <row r="10" spans="1:12" s="2" customFormat="1" ht="56.25">
      <c r="A10" s="69"/>
      <c r="B10" s="69"/>
      <c r="C10" s="3" t="s">
        <v>375</v>
      </c>
      <c r="D10" s="3" t="s">
        <v>82</v>
      </c>
      <c r="F10" s="78"/>
      <c r="G10" s="69"/>
      <c r="H10" s="69"/>
      <c r="I10" s="65"/>
      <c r="J10" s="67"/>
      <c r="K10" s="71"/>
      <c r="L10" s="72"/>
    </row>
    <row r="11" spans="1:13" s="20" customFormat="1" ht="12">
      <c r="A11" s="13" t="s">
        <v>83</v>
      </c>
      <c r="B11" s="45">
        <v>36117.7</v>
      </c>
      <c r="C11" s="45">
        <v>17372.7</v>
      </c>
      <c r="D11" s="45">
        <v>3000.2</v>
      </c>
      <c r="E11" s="15">
        <v>1</v>
      </c>
      <c r="F11" s="16" t="s">
        <v>208</v>
      </c>
      <c r="G11" s="24" t="s">
        <v>209</v>
      </c>
      <c r="H11" s="24" t="s">
        <v>207</v>
      </c>
      <c r="I11" s="46" t="s">
        <v>111</v>
      </c>
      <c r="J11" s="19">
        <f>L11</f>
        <v>0.72</v>
      </c>
      <c r="K11" s="47">
        <v>720</v>
      </c>
      <c r="L11" s="48">
        <f>K11/1000</f>
        <v>0.72</v>
      </c>
      <c r="M11" s="49" t="e">
        <f>I11-K11</f>
        <v>#VALUE!</v>
      </c>
    </row>
    <row r="12" spans="1:13" s="20" customFormat="1" ht="48">
      <c r="A12" s="21" t="s">
        <v>84</v>
      </c>
      <c r="B12" s="45">
        <v>3399.9</v>
      </c>
      <c r="C12" s="45">
        <v>859.1</v>
      </c>
      <c r="D12" s="45">
        <v>139.9</v>
      </c>
      <c r="E12" s="15"/>
      <c r="F12" s="23" t="s">
        <v>0</v>
      </c>
      <c r="G12" s="24" t="s">
        <v>93</v>
      </c>
      <c r="H12" s="24" t="s">
        <v>317</v>
      </c>
      <c r="I12" s="46" t="s">
        <v>111</v>
      </c>
      <c r="J12" s="19">
        <f aca="true" t="shared" si="0" ref="J12:J75">L12</f>
        <v>173.612</v>
      </c>
      <c r="K12" s="50">
        <v>173612</v>
      </c>
      <c r="L12" s="48">
        <f aca="true" t="shared" si="1" ref="L12:L75">K12/1000</f>
        <v>173.612</v>
      </c>
      <c r="M12" s="49" t="e">
        <f aca="true" t="shared" si="2" ref="M12:M75">I12-K12</f>
        <v>#VALUE!</v>
      </c>
    </row>
    <row r="13" spans="1:13" s="20" customFormat="1" ht="24">
      <c r="A13" s="13" t="s">
        <v>85</v>
      </c>
      <c r="B13" s="45">
        <v>1812.7</v>
      </c>
      <c r="C13" s="45">
        <v>986</v>
      </c>
      <c r="D13" s="45">
        <v>95.8</v>
      </c>
      <c r="E13" s="15"/>
      <c r="F13" s="16" t="s">
        <v>334</v>
      </c>
      <c r="G13" s="24" t="s">
        <v>335</v>
      </c>
      <c r="H13" s="24" t="s">
        <v>341</v>
      </c>
      <c r="I13" s="46" t="s">
        <v>111</v>
      </c>
      <c r="J13" s="19">
        <f t="shared" si="0"/>
        <v>6.4638</v>
      </c>
      <c r="K13" s="47">
        <v>6463.8</v>
      </c>
      <c r="L13" s="48">
        <f t="shared" si="1"/>
        <v>6.4638</v>
      </c>
      <c r="M13" s="49" t="e">
        <f t="shared" si="2"/>
        <v>#VALUE!</v>
      </c>
    </row>
    <row r="14" spans="1:13" s="22" customFormat="1" ht="24">
      <c r="A14" s="13" t="s">
        <v>86</v>
      </c>
      <c r="B14" s="45">
        <v>1666.1</v>
      </c>
      <c r="C14" s="45">
        <v>711.5</v>
      </c>
      <c r="D14" s="45">
        <v>0</v>
      </c>
      <c r="E14" s="15"/>
      <c r="F14" s="31" t="s">
        <v>339</v>
      </c>
      <c r="G14" s="24" t="s">
        <v>340</v>
      </c>
      <c r="H14" s="24" t="s">
        <v>207</v>
      </c>
      <c r="I14" s="46" t="s">
        <v>111</v>
      </c>
      <c r="J14" s="19">
        <f t="shared" si="0"/>
        <v>0.6756</v>
      </c>
      <c r="K14" s="50">
        <v>675.6</v>
      </c>
      <c r="L14" s="48">
        <f t="shared" si="1"/>
        <v>0.6756</v>
      </c>
      <c r="M14" s="49" t="e">
        <f t="shared" si="2"/>
        <v>#VALUE!</v>
      </c>
    </row>
    <row r="15" spans="1:13" s="22" customFormat="1" ht="24">
      <c r="A15" s="13" t="s">
        <v>269</v>
      </c>
      <c r="B15" s="45">
        <v>261.2</v>
      </c>
      <c r="C15" s="45">
        <v>142.2</v>
      </c>
      <c r="D15" s="45">
        <v>25.2</v>
      </c>
      <c r="E15" s="15">
        <v>3</v>
      </c>
      <c r="F15" s="31" t="s">
        <v>210</v>
      </c>
      <c r="G15" s="24" t="s">
        <v>211</v>
      </c>
      <c r="H15" s="24" t="s">
        <v>207</v>
      </c>
      <c r="I15" s="46" t="s">
        <v>111</v>
      </c>
      <c r="J15" s="19">
        <f t="shared" si="0"/>
        <v>12.803</v>
      </c>
      <c r="K15" s="50">
        <v>12803</v>
      </c>
      <c r="L15" s="48">
        <f t="shared" si="1"/>
        <v>12.803</v>
      </c>
      <c r="M15" s="49" t="e">
        <f t="shared" si="2"/>
        <v>#VALUE!</v>
      </c>
    </row>
    <row r="16" spans="1:13" s="17" customFormat="1" ht="36">
      <c r="A16" s="13" t="s">
        <v>87</v>
      </c>
      <c r="B16" s="45">
        <v>15027.4</v>
      </c>
      <c r="C16" s="45">
        <v>6363.9</v>
      </c>
      <c r="D16" s="45">
        <v>241.7</v>
      </c>
      <c r="E16" s="15">
        <v>4</v>
      </c>
      <c r="F16" s="16" t="s">
        <v>1</v>
      </c>
      <c r="G16" s="24" t="s">
        <v>93</v>
      </c>
      <c r="H16" s="24" t="s">
        <v>312</v>
      </c>
      <c r="I16" s="46">
        <v>100000</v>
      </c>
      <c r="J16" s="19">
        <f t="shared" si="0"/>
        <v>169.46156</v>
      </c>
      <c r="K16" s="50">
        <v>169461.56</v>
      </c>
      <c r="L16" s="48">
        <f t="shared" si="1"/>
        <v>169.46156</v>
      </c>
      <c r="M16" s="49">
        <f t="shared" si="2"/>
        <v>-69461.56</v>
      </c>
    </row>
    <row r="17" spans="1:13" s="17" customFormat="1" ht="48">
      <c r="A17" s="13" t="s">
        <v>88</v>
      </c>
      <c r="B17" s="45">
        <v>73403</v>
      </c>
      <c r="C17" s="45">
        <v>25732.6</v>
      </c>
      <c r="D17" s="45">
        <v>4195.2</v>
      </c>
      <c r="E17" s="15"/>
      <c r="F17" s="16" t="s">
        <v>1</v>
      </c>
      <c r="G17" s="24" t="s">
        <v>338</v>
      </c>
      <c r="H17" s="24" t="s">
        <v>350</v>
      </c>
      <c r="I17" s="46">
        <v>122700</v>
      </c>
      <c r="J17" s="19">
        <f t="shared" si="0"/>
        <v>35.1</v>
      </c>
      <c r="K17" s="50">
        <v>35100</v>
      </c>
      <c r="L17" s="48">
        <f t="shared" si="1"/>
        <v>35.1</v>
      </c>
      <c r="M17" s="49">
        <f t="shared" si="2"/>
        <v>87600</v>
      </c>
    </row>
    <row r="18" spans="1:13" s="17" customFormat="1" ht="12">
      <c r="A18" s="13" t="s">
        <v>89</v>
      </c>
      <c r="B18" s="45">
        <v>16882.7</v>
      </c>
      <c r="C18" s="45">
        <v>5821.3</v>
      </c>
      <c r="D18" s="45">
        <v>952.5</v>
      </c>
      <c r="E18" s="15">
        <v>5</v>
      </c>
      <c r="F18" s="31" t="s">
        <v>212</v>
      </c>
      <c r="G18" s="24" t="s">
        <v>213</v>
      </c>
      <c r="H18" s="24" t="s">
        <v>207</v>
      </c>
      <c r="I18" s="46" t="s">
        <v>111</v>
      </c>
      <c r="J18" s="19">
        <f t="shared" si="0"/>
        <v>8.1405</v>
      </c>
      <c r="K18" s="50">
        <v>8140.5</v>
      </c>
      <c r="L18" s="48">
        <f t="shared" si="1"/>
        <v>8.1405</v>
      </c>
      <c r="M18" s="49" t="e">
        <f t="shared" si="2"/>
        <v>#VALUE!</v>
      </c>
    </row>
    <row r="19" spans="1:13" s="17" customFormat="1" ht="12">
      <c r="A19" s="13" t="s">
        <v>90</v>
      </c>
      <c r="B19" s="45">
        <v>3303.1</v>
      </c>
      <c r="C19" s="45">
        <v>1140</v>
      </c>
      <c r="D19" s="45">
        <v>186.5</v>
      </c>
      <c r="E19" s="15">
        <v>6</v>
      </c>
      <c r="F19" s="16" t="s">
        <v>2</v>
      </c>
      <c r="G19" s="24" t="s">
        <v>92</v>
      </c>
      <c r="H19" s="24" t="s">
        <v>207</v>
      </c>
      <c r="I19" s="46" t="s">
        <v>111</v>
      </c>
      <c r="J19" s="19">
        <f t="shared" si="0"/>
        <v>118.85798</v>
      </c>
      <c r="K19" s="50">
        <v>118857.98</v>
      </c>
      <c r="L19" s="48">
        <f t="shared" si="1"/>
        <v>118.85798</v>
      </c>
      <c r="M19" s="49" t="e">
        <f t="shared" si="2"/>
        <v>#VALUE!</v>
      </c>
    </row>
    <row r="20" spans="1:13" s="17" customFormat="1" ht="12">
      <c r="A20" s="13" t="s">
        <v>376</v>
      </c>
      <c r="B20" s="45">
        <v>569.5</v>
      </c>
      <c r="C20" s="45">
        <v>1398.3</v>
      </c>
      <c r="D20" s="45">
        <v>220.8</v>
      </c>
      <c r="E20" s="15">
        <v>7</v>
      </c>
      <c r="F20" s="16" t="s">
        <v>214</v>
      </c>
      <c r="G20" s="24" t="s">
        <v>94</v>
      </c>
      <c r="H20" s="24" t="s">
        <v>207</v>
      </c>
      <c r="I20" s="46" t="s">
        <v>111</v>
      </c>
      <c r="J20" s="19">
        <f t="shared" si="0"/>
        <v>1.25433</v>
      </c>
      <c r="K20" s="50">
        <v>1254.33</v>
      </c>
      <c r="L20" s="48">
        <f t="shared" si="1"/>
        <v>1.25433</v>
      </c>
      <c r="M20" s="49" t="e">
        <f t="shared" si="2"/>
        <v>#VALUE!</v>
      </c>
    </row>
    <row r="21" spans="1:13" s="17" customFormat="1" ht="48">
      <c r="A21" s="13" t="s">
        <v>91</v>
      </c>
      <c r="B21" s="45">
        <v>3644.9</v>
      </c>
      <c r="C21" s="45">
        <v>11646.7</v>
      </c>
      <c r="D21" s="45">
        <v>1602.1</v>
      </c>
      <c r="E21" s="15">
        <v>8</v>
      </c>
      <c r="F21" s="16" t="s">
        <v>3</v>
      </c>
      <c r="G21" s="24" t="s">
        <v>93</v>
      </c>
      <c r="H21" s="24" t="s">
        <v>318</v>
      </c>
      <c r="I21" s="46" t="s">
        <v>111</v>
      </c>
      <c r="J21" s="19">
        <f t="shared" si="0"/>
        <v>0</v>
      </c>
      <c r="K21" s="50">
        <v>0</v>
      </c>
      <c r="L21" s="48">
        <f t="shared" si="1"/>
        <v>0</v>
      </c>
      <c r="M21" s="49" t="e">
        <f t="shared" si="2"/>
        <v>#VALUE!</v>
      </c>
    </row>
    <row r="22" spans="1:13" s="17" customFormat="1" ht="24">
      <c r="A22" s="25" t="s">
        <v>124</v>
      </c>
      <c r="B22" s="51">
        <f>SUM(B11:B21)</f>
        <v>156088.2</v>
      </c>
      <c r="C22" s="51">
        <f>SUM(C11:C21)</f>
        <v>72174.3</v>
      </c>
      <c r="D22" s="51">
        <f>SUM(D11:D21)</f>
        <v>10659.9</v>
      </c>
      <c r="E22" s="15"/>
      <c r="F22" s="23" t="s">
        <v>3</v>
      </c>
      <c r="G22" s="24" t="s">
        <v>93</v>
      </c>
      <c r="H22" s="24" t="s">
        <v>337</v>
      </c>
      <c r="I22" s="46" t="s">
        <v>111</v>
      </c>
      <c r="J22" s="19">
        <f t="shared" si="0"/>
        <v>921.425</v>
      </c>
      <c r="K22" s="50">
        <v>921425</v>
      </c>
      <c r="L22" s="48">
        <f t="shared" si="1"/>
        <v>921.425</v>
      </c>
      <c r="M22" s="49" t="e">
        <f t="shared" si="2"/>
        <v>#VALUE!</v>
      </c>
    </row>
    <row r="23" spans="1:13" s="17" customFormat="1" ht="36">
      <c r="A23" s="26"/>
      <c r="B23" s="26"/>
      <c r="C23" s="26"/>
      <c r="D23" s="26"/>
      <c r="E23" s="52">
        <v>9</v>
      </c>
      <c r="F23" s="16" t="s">
        <v>67</v>
      </c>
      <c r="G23" s="18" t="s">
        <v>122</v>
      </c>
      <c r="H23" s="24" t="s">
        <v>160</v>
      </c>
      <c r="I23" s="46" t="s">
        <v>139</v>
      </c>
      <c r="J23" s="19">
        <f t="shared" si="0"/>
        <v>140.59117</v>
      </c>
      <c r="K23" s="50">
        <v>140591.17</v>
      </c>
      <c r="L23" s="48">
        <f t="shared" si="1"/>
        <v>140.59117</v>
      </c>
      <c r="M23" s="49" t="e">
        <f t="shared" si="2"/>
        <v>#VALUE!</v>
      </c>
    </row>
    <row r="24" spans="1:13" s="17" customFormat="1" ht="12">
      <c r="A24" s="17" t="s">
        <v>270</v>
      </c>
      <c r="B24" s="17" t="s">
        <v>271</v>
      </c>
      <c r="C24" s="26"/>
      <c r="D24" s="26"/>
      <c r="E24" s="52">
        <v>10</v>
      </c>
      <c r="F24" s="16" t="s">
        <v>172</v>
      </c>
      <c r="G24" s="18" t="s">
        <v>173</v>
      </c>
      <c r="H24" s="24" t="s">
        <v>207</v>
      </c>
      <c r="I24" s="46" t="s">
        <v>111</v>
      </c>
      <c r="J24" s="19">
        <f t="shared" si="0"/>
        <v>0.2</v>
      </c>
      <c r="K24" s="50">
        <v>200</v>
      </c>
      <c r="L24" s="48">
        <f t="shared" si="1"/>
        <v>0.2</v>
      </c>
      <c r="M24" s="49" t="e">
        <f t="shared" si="2"/>
        <v>#VALUE!</v>
      </c>
    </row>
    <row r="25" spans="1:13" s="17" customFormat="1" ht="36">
      <c r="A25" s="17" t="s">
        <v>272</v>
      </c>
      <c r="B25" s="17" t="s">
        <v>273</v>
      </c>
      <c r="C25" s="26"/>
      <c r="D25" s="26"/>
      <c r="E25" s="52">
        <v>11</v>
      </c>
      <c r="F25" s="23" t="s">
        <v>4</v>
      </c>
      <c r="G25" s="24" t="s">
        <v>342</v>
      </c>
      <c r="H25" s="24" t="s">
        <v>304</v>
      </c>
      <c r="I25" s="46" t="s">
        <v>111</v>
      </c>
      <c r="J25" s="19">
        <f t="shared" si="0"/>
        <v>165.4889</v>
      </c>
      <c r="K25" s="50">
        <v>165488.9</v>
      </c>
      <c r="L25" s="48">
        <f t="shared" si="1"/>
        <v>165.4889</v>
      </c>
      <c r="M25" s="49" t="e">
        <f t="shared" si="2"/>
        <v>#VALUE!</v>
      </c>
    </row>
    <row r="26" spans="3:13" s="17" customFormat="1" ht="36">
      <c r="C26" s="26"/>
      <c r="D26" s="26"/>
      <c r="E26" s="52"/>
      <c r="F26" s="23" t="s">
        <v>4</v>
      </c>
      <c r="G26" s="24" t="s">
        <v>313</v>
      </c>
      <c r="H26" s="24" t="s">
        <v>343</v>
      </c>
      <c r="I26" s="46">
        <v>517500</v>
      </c>
      <c r="J26" s="19">
        <f t="shared" si="0"/>
        <v>172.5</v>
      </c>
      <c r="K26" s="50">
        <v>172500</v>
      </c>
      <c r="L26" s="48">
        <f t="shared" si="1"/>
        <v>172.5</v>
      </c>
      <c r="M26" s="49">
        <f t="shared" si="2"/>
        <v>345000</v>
      </c>
    </row>
    <row r="27" spans="1:13" s="17" customFormat="1" ht="24">
      <c r="A27" s="26"/>
      <c r="B27" s="26"/>
      <c r="C27" s="26"/>
      <c r="D27" s="26"/>
      <c r="E27" s="52"/>
      <c r="F27" s="23" t="s">
        <v>4</v>
      </c>
      <c r="G27" s="24" t="s">
        <v>344</v>
      </c>
      <c r="H27" s="24" t="s">
        <v>345</v>
      </c>
      <c r="I27" s="46">
        <v>45000</v>
      </c>
      <c r="J27" s="19">
        <f t="shared" si="0"/>
        <v>41.8416</v>
      </c>
      <c r="K27" s="50">
        <v>41841.6</v>
      </c>
      <c r="L27" s="48">
        <f t="shared" si="1"/>
        <v>41.8416</v>
      </c>
      <c r="M27" s="53">
        <f>I27-K27</f>
        <v>3158.4000000000015</v>
      </c>
    </row>
    <row r="28" spans="1:13" s="17" customFormat="1" ht="12">
      <c r="A28" s="26"/>
      <c r="B28" s="54"/>
      <c r="C28" s="54"/>
      <c r="D28" s="54"/>
      <c r="E28" s="52">
        <v>12</v>
      </c>
      <c r="F28" s="16" t="s">
        <v>174</v>
      </c>
      <c r="G28" s="18" t="s">
        <v>94</v>
      </c>
      <c r="H28" s="24" t="s">
        <v>207</v>
      </c>
      <c r="I28" s="46" t="s">
        <v>111</v>
      </c>
      <c r="J28" s="19">
        <f t="shared" si="0"/>
        <v>8.3384</v>
      </c>
      <c r="K28" s="50">
        <v>8338.4</v>
      </c>
      <c r="L28" s="48">
        <f t="shared" si="1"/>
        <v>8.3384</v>
      </c>
      <c r="M28" s="49" t="e">
        <f t="shared" si="2"/>
        <v>#VALUE!</v>
      </c>
    </row>
    <row r="29" spans="1:13" s="17" customFormat="1" ht="12">
      <c r="A29" s="26"/>
      <c r="B29" s="27"/>
      <c r="C29" s="27"/>
      <c r="D29" s="27"/>
      <c r="E29" s="15">
        <v>13</v>
      </c>
      <c r="F29" s="28" t="s">
        <v>234</v>
      </c>
      <c r="G29" s="24" t="s">
        <v>92</v>
      </c>
      <c r="H29" s="24" t="s">
        <v>207</v>
      </c>
      <c r="I29" s="46" t="s">
        <v>111</v>
      </c>
      <c r="J29" s="19">
        <f t="shared" si="0"/>
        <v>2.205</v>
      </c>
      <c r="K29" s="50">
        <v>2205</v>
      </c>
      <c r="L29" s="48">
        <f t="shared" si="1"/>
        <v>2.205</v>
      </c>
      <c r="M29" s="49" t="e">
        <f t="shared" si="2"/>
        <v>#VALUE!</v>
      </c>
    </row>
    <row r="30" spans="5:13" s="17" customFormat="1" ht="36">
      <c r="E30" s="15">
        <v>14</v>
      </c>
      <c r="F30" s="23" t="s">
        <v>5</v>
      </c>
      <c r="G30" s="24" t="s">
        <v>123</v>
      </c>
      <c r="H30" s="24" t="s">
        <v>159</v>
      </c>
      <c r="I30" s="46" t="s">
        <v>138</v>
      </c>
      <c r="J30" s="19">
        <f t="shared" si="0"/>
        <v>4.3166</v>
      </c>
      <c r="K30" s="50">
        <v>4316.6</v>
      </c>
      <c r="L30" s="48">
        <f t="shared" si="1"/>
        <v>4.3166</v>
      </c>
      <c r="M30" s="49" t="e">
        <f t="shared" si="2"/>
        <v>#VALUE!</v>
      </c>
    </row>
    <row r="31" spans="5:13" s="17" customFormat="1" ht="60">
      <c r="E31" s="15">
        <v>15</v>
      </c>
      <c r="F31" s="16" t="s">
        <v>6</v>
      </c>
      <c r="G31" s="24" t="s">
        <v>313</v>
      </c>
      <c r="H31" s="24" t="s">
        <v>152</v>
      </c>
      <c r="I31" s="46">
        <v>1731000</v>
      </c>
      <c r="J31" s="19">
        <f t="shared" si="0"/>
        <v>847.095</v>
      </c>
      <c r="K31" s="50">
        <v>847095</v>
      </c>
      <c r="L31" s="48">
        <f t="shared" si="1"/>
        <v>847.095</v>
      </c>
      <c r="M31" s="49">
        <f t="shared" si="2"/>
        <v>883905</v>
      </c>
    </row>
    <row r="32" spans="5:13" s="17" customFormat="1" ht="36">
      <c r="E32" s="15">
        <v>16</v>
      </c>
      <c r="F32" s="16" t="s">
        <v>66</v>
      </c>
      <c r="G32" s="18" t="s">
        <v>103</v>
      </c>
      <c r="H32" s="24" t="s">
        <v>324</v>
      </c>
      <c r="I32" s="46">
        <v>253689.43</v>
      </c>
      <c r="J32" s="19">
        <f t="shared" si="0"/>
        <v>29.980240000000002</v>
      </c>
      <c r="K32" s="50">
        <v>29980.24</v>
      </c>
      <c r="L32" s="48">
        <f t="shared" si="1"/>
        <v>29.980240000000002</v>
      </c>
      <c r="M32" s="49">
        <f t="shared" si="2"/>
        <v>223709.19</v>
      </c>
    </row>
    <row r="33" spans="5:13" s="17" customFormat="1" ht="24">
      <c r="E33" s="15"/>
      <c r="F33" s="55" t="s">
        <v>364</v>
      </c>
      <c r="G33" s="24" t="s">
        <v>239</v>
      </c>
      <c r="H33" s="24" t="s">
        <v>207</v>
      </c>
      <c r="I33" s="46"/>
      <c r="J33" s="19">
        <f t="shared" si="0"/>
        <v>2.2</v>
      </c>
      <c r="K33" s="50">
        <v>2200</v>
      </c>
      <c r="L33" s="48">
        <f t="shared" si="1"/>
        <v>2.2</v>
      </c>
      <c r="M33" s="49">
        <f t="shared" si="2"/>
        <v>-2200</v>
      </c>
    </row>
    <row r="34" spans="5:13" s="17" customFormat="1" ht="12">
      <c r="E34" s="15">
        <v>17</v>
      </c>
      <c r="F34" s="16" t="s">
        <v>175</v>
      </c>
      <c r="G34" s="24" t="s">
        <v>92</v>
      </c>
      <c r="H34" s="24" t="s">
        <v>207</v>
      </c>
      <c r="I34" s="46" t="s">
        <v>111</v>
      </c>
      <c r="J34" s="19">
        <f t="shared" si="0"/>
        <v>9.76</v>
      </c>
      <c r="K34" s="50">
        <v>9760</v>
      </c>
      <c r="L34" s="48">
        <f t="shared" si="1"/>
        <v>9.76</v>
      </c>
      <c r="M34" s="49" t="e">
        <f t="shared" si="2"/>
        <v>#VALUE!</v>
      </c>
    </row>
    <row r="35" spans="5:13" s="17" customFormat="1" ht="12">
      <c r="E35" s="15">
        <v>18</v>
      </c>
      <c r="F35" s="16" t="s">
        <v>119</v>
      </c>
      <c r="G35" s="24" t="s">
        <v>93</v>
      </c>
      <c r="H35" s="24" t="s">
        <v>207</v>
      </c>
      <c r="I35" s="46" t="s">
        <v>111</v>
      </c>
      <c r="J35" s="19">
        <f t="shared" si="0"/>
        <v>30.699</v>
      </c>
      <c r="K35" s="50">
        <v>30699</v>
      </c>
      <c r="L35" s="48">
        <f t="shared" si="1"/>
        <v>30.699</v>
      </c>
      <c r="M35" s="49" t="e">
        <f t="shared" si="2"/>
        <v>#VALUE!</v>
      </c>
    </row>
    <row r="36" spans="5:13" s="17" customFormat="1" ht="24">
      <c r="E36" s="15">
        <v>19</v>
      </c>
      <c r="F36" s="16" t="s">
        <v>8</v>
      </c>
      <c r="G36" s="24" t="s">
        <v>228</v>
      </c>
      <c r="H36" s="24" t="s">
        <v>229</v>
      </c>
      <c r="I36" s="46">
        <v>29200</v>
      </c>
      <c r="J36" s="19">
        <f t="shared" si="0"/>
        <v>80.46972</v>
      </c>
      <c r="K36" s="50">
        <v>80469.72</v>
      </c>
      <c r="L36" s="48">
        <f t="shared" si="1"/>
        <v>80.46972</v>
      </c>
      <c r="M36" s="49">
        <f t="shared" si="2"/>
        <v>-51269.72</v>
      </c>
    </row>
    <row r="37" spans="5:13" s="17" customFormat="1" ht="24">
      <c r="E37" s="15">
        <v>20</v>
      </c>
      <c r="F37" s="16" t="s">
        <v>7</v>
      </c>
      <c r="G37" s="24" t="s">
        <v>95</v>
      </c>
      <c r="H37" s="24" t="s">
        <v>302</v>
      </c>
      <c r="I37" s="46">
        <v>7800</v>
      </c>
      <c r="J37" s="19">
        <f t="shared" si="0"/>
        <v>12.115</v>
      </c>
      <c r="K37" s="50">
        <v>12115</v>
      </c>
      <c r="L37" s="48">
        <f t="shared" si="1"/>
        <v>12.115</v>
      </c>
      <c r="M37" s="49">
        <f t="shared" si="2"/>
        <v>-4315</v>
      </c>
    </row>
    <row r="38" spans="5:13" s="17" customFormat="1" ht="36">
      <c r="E38" s="15">
        <v>21</v>
      </c>
      <c r="F38" s="23" t="s">
        <v>9</v>
      </c>
      <c r="G38" s="18" t="s">
        <v>93</v>
      </c>
      <c r="H38" s="24" t="s">
        <v>311</v>
      </c>
      <c r="I38" s="46">
        <v>179395</v>
      </c>
      <c r="J38" s="19">
        <f t="shared" si="0"/>
        <v>99.299</v>
      </c>
      <c r="K38" s="50">
        <v>99299</v>
      </c>
      <c r="L38" s="48">
        <f t="shared" si="1"/>
        <v>99.299</v>
      </c>
      <c r="M38" s="49">
        <f t="shared" si="2"/>
        <v>80096</v>
      </c>
    </row>
    <row r="39" spans="5:13" s="17" customFormat="1" ht="24">
      <c r="E39" s="15">
        <v>22</v>
      </c>
      <c r="F39" s="28" t="s">
        <v>274</v>
      </c>
      <c r="G39" s="24" t="s">
        <v>239</v>
      </c>
      <c r="H39" s="24" t="s">
        <v>207</v>
      </c>
      <c r="I39" s="46"/>
      <c r="J39" s="19">
        <f t="shared" si="0"/>
        <v>2.526</v>
      </c>
      <c r="K39" s="50">
        <v>2526</v>
      </c>
      <c r="L39" s="48">
        <f t="shared" si="1"/>
        <v>2.526</v>
      </c>
      <c r="M39" s="49">
        <f t="shared" si="2"/>
        <v>-2526</v>
      </c>
    </row>
    <row r="40" spans="5:13" s="17" customFormat="1" ht="12">
      <c r="E40" s="15">
        <v>23</v>
      </c>
      <c r="F40" s="28" t="s">
        <v>275</v>
      </c>
      <c r="G40" s="24" t="s">
        <v>93</v>
      </c>
      <c r="H40" s="24" t="s">
        <v>207</v>
      </c>
      <c r="I40" s="46"/>
      <c r="J40" s="19">
        <f t="shared" si="0"/>
        <v>0.05</v>
      </c>
      <c r="K40" s="50">
        <v>50</v>
      </c>
      <c r="L40" s="48">
        <f t="shared" si="1"/>
        <v>0.05</v>
      </c>
      <c r="M40" s="49">
        <f t="shared" si="2"/>
        <v>-50</v>
      </c>
    </row>
    <row r="41" spans="2:13" s="17" customFormat="1" ht="60">
      <c r="B41" s="26"/>
      <c r="C41" s="26"/>
      <c r="D41" s="26"/>
      <c r="E41" s="15">
        <v>24</v>
      </c>
      <c r="F41" s="23" t="s">
        <v>10</v>
      </c>
      <c r="G41" s="24" t="s">
        <v>125</v>
      </c>
      <c r="H41" s="24" t="s">
        <v>316</v>
      </c>
      <c r="I41" s="46">
        <v>2092000</v>
      </c>
      <c r="J41" s="19">
        <f t="shared" si="0"/>
        <v>767.15</v>
      </c>
      <c r="K41" s="50">
        <v>767150</v>
      </c>
      <c r="L41" s="48">
        <f t="shared" si="1"/>
        <v>767.15</v>
      </c>
      <c r="M41" s="49">
        <f t="shared" si="2"/>
        <v>1324850</v>
      </c>
    </row>
    <row r="42" spans="2:13" s="17" customFormat="1" ht="12">
      <c r="B42" s="26"/>
      <c r="C42" s="26"/>
      <c r="D42" s="26"/>
      <c r="E42" s="15">
        <v>25</v>
      </c>
      <c r="F42" s="16" t="s">
        <v>215</v>
      </c>
      <c r="G42" s="24" t="s">
        <v>131</v>
      </c>
      <c r="H42" s="24" t="s">
        <v>207</v>
      </c>
      <c r="I42" s="46" t="s">
        <v>111</v>
      </c>
      <c r="J42" s="19">
        <f t="shared" si="0"/>
        <v>2.24928</v>
      </c>
      <c r="K42" s="50">
        <v>2249.28</v>
      </c>
      <c r="L42" s="48">
        <f t="shared" si="1"/>
        <v>2.24928</v>
      </c>
      <c r="M42" s="49" t="e">
        <f t="shared" si="2"/>
        <v>#VALUE!</v>
      </c>
    </row>
    <row r="43" spans="2:13" s="17" customFormat="1" ht="12">
      <c r="B43" s="26"/>
      <c r="C43" s="26"/>
      <c r="D43" s="26"/>
      <c r="E43" s="15">
        <v>26</v>
      </c>
      <c r="F43" s="28" t="s">
        <v>235</v>
      </c>
      <c r="G43" s="24" t="s">
        <v>92</v>
      </c>
      <c r="H43" s="24" t="s">
        <v>207</v>
      </c>
      <c r="I43" s="46" t="s">
        <v>111</v>
      </c>
      <c r="J43" s="19">
        <f t="shared" si="0"/>
        <v>1.0395</v>
      </c>
      <c r="K43" s="50">
        <v>1039.5</v>
      </c>
      <c r="L43" s="48">
        <f t="shared" si="1"/>
        <v>1.0395</v>
      </c>
      <c r="M43" s="49" t="e">
        <f t="shared" si="2"/>
        <v>#VALUE!</v>
      </c>
    </row>
    <row r="44" spans="5:13" s="17" customFormat="1" ht="36">
      <c r="E44" s="15">
        <v>27</v>
      </c>
      <c r="F44" s="23" t="s">
        <v>11</v>
      </c>
      <c r="G44" s="24" t="s">
        <v>93</v>
      </c>
      <c r="H44" s="24" t="s">
        <v>336</v>
      </c>
      <c r="I44" s="46" t="s">
        <v>111</v>
      </c>
      <c r="J44" s="19">
        <f t="shared" si="0"/>
        <v>1218.764</v>
      </c>
      <c r="K44" s="50">
        <v>1218764</v>
      </c>
      <c r="L44" s="48">
        <f t="shared" si="1"/>
        <v>1218.764</v>
      </c>
      <c r="M44" s="49" t="e">
        <f t="shared" si="2"/>
        <v>#VALUE!</v>
      </c>
    </row>
    <row r="45" spans="1:13" ht="48" customHeight="1">
      <c r="A45" s="60"/>
      <c r="B45" s="60"/>
      <c r="C45" s="60"/>
      <c r="D45" s="61"/>
      <c r="E45" s="10">
        <v>28</v>
      </c>
      <c r="F45" s="32" t="s">
        <v>276</v>
      </c>
      <c r="G45" s="34" t="s">
        <v>92</v>
      </c>
      <c r="H45" s="24" t="s">
        <v>346</v>
      </c>
      <c r="I45" s="46" t="s">
        <v>111</v>
      </c>
      <c r="J45" s="19">
        <f t="shared" si="0"/>
        <v>48.125</v>
      </c>
      <c r="K45" s="56">
        <v>48125</v>
      </c>
      <c r="L45" s="48">
        <f t="shared" si="1"/>
        <v>48.125</v>
      </c>
      <c r="M45" s="49" t="e">
        <f t="shared" si="2"/>
        <v>#VALUE!</v>
      </c>
    </row>
    <row r="46" spans="1:13" ht="12">
      <c r="A46" s="9"/>
      <c r="B46" s="9"/>
      <c r="C46" s="9"/>
      <c r="D46" s="39"/>
      <c r="E46" s="10"/>
      <c r="F46" s="12" t="s">
        <v>347</v>
      </c>
      <c r="G46" s="36" t="s">
        <v>100</v>
      </c>
      <c r="H46" s="36"/>
      <c r="I46" s="40"/>
      <c r="J46" s="19">
        <f t="shared" si="0"/>
        <v>0.5558</v>
      </c>
      <c r="K46" s="56">
        <v>555.8</v>
      </c>
      <c r="L46" s="48">
        <f t="shared" si="1"/>
        <v>0.5558</v>
      </c>
      <c r="M46" s="49">
        <f t="shared" si="2"/>
        <v>-555.8</v>
      </c>
    </row>
    <row r="47" spans="1:13" ht="24" customHeight="1">
      <c r="A47" s="60"/>
      <c r="B47" s="60"/>
      <c r="C47" s="60"/>
      <c r="D47" s="61"/>
      <c r="E47" s="10">
        <v>29</v>
      </c>
      <c r="F47" s="12" t="s">
        <v>236</v>
      </c>
      <c r="G47" s="36" t="s">
        <v>237</v>
      </c>
      <c r="H47" s="36" t="s">
        <v>277</v>
      </c>
      <c r="I47" s="40" t="s">
        <v>111</v>
      </c>
      <c r="J47" s="19">
        <f t="shared" si="0"/>
        <v>4.89758</v>
      </c>
      <c r="K47" s="56">
        <v>4897.58</v>
      </c>
      <c r="L47" s="48">
        <f t="shared" si="1"/>
        <v>4.89758</v>
      </c>
      <c r="M47" s="49" t="e">
        <f t="shared" si="2"/>
        <v>#VALUE!</v>
      </c>
    </row>
    <row r="48" spans="1:13" ht="12">
      <c r="A48" s="60"/>
      <c r="B48" s="60"/>
      <c r="C48" s="60"/>
      <c r="D48" s="61"/>
      <c r="E48" s="10">
        <v>30</v>
      </c>
      <c r="F48" s="37" t="s">
        <v>12</v>
      </c>
      <c r="G48" s="36" t="s">
        <v>94</v>
      </c>
      <c r="H48" s="36" t="s">
        <v>207</v>
      </c>
      <c r="I48" s="40" t="s">
        <v>111</v>
      </c>
      <c r="J48" s="19">
        <f t="shared" si="0"/>
        <v>0.615</v>
      </c>
      <c r="K48" s="56">
        <v>615</v>
      </c>
      <c r="L48" s="48">
        <f t="shared" si="1"/>
        <v>0.615</v>
      </c>
      <c r="M48" s="49" t="e">
        <f t="shared" si="2"/>
        <v>#VALUE!</v>
      </c>
    </row>
    <row r="49" spans="1:13" ht="24" customHeight="1">
      <c r="A49" s="60"/>
      <c r="B49" s="60"/>
      <c r="C49" s="60"/>
      <c r="D49" s="61"/>
      <c r="E49" s="10">
        <v>31</v>
      </c>
      <c r="F49" s="12" t="s">
        <v>238</v>
      </c>
      <c r="G49" s="36" t="s">
        <v>239</v>
      </c>
      <c r="H49" s="36" t="s">
        <v>207</v>
      </c>
      <c r="I49" s="40" t="s">
        <v>111</v>
      </c>
      <c r="J49" s="19">
        <f t="shared" si="0"/>
        <v>0.3</v>
      </c>
      <c r="K49" s="56">
        <v>300</v>
      </c>
      <c r="L49" s="48">
        <f t="shared" si="1"/>
        <v>0.3</v>
      </c>
      <c r="M49" s="49" t="e">
        <f t="shared" si="2"/>
        <v>#VALUE!</v>
      </c>
    </row>
    <row r="50" spans="1:13" ht="12">
      <c r="A50" s="60"/>
      <c r="B50" s="60"/>
      <c r="C50" s="60"/>
      <c r="D50" s="61"/>
      <c r="E50" s="10">
        <v>32</v>
      </c>
      <c r="F50" s="37" t="s">
        <v>13</v>
      </c>
      <c r="G50" s="36" t="s">
        <v>94</v>
      </c>
      <c r="H50" s="36" t="s">
        <v>207</v>
      </c>
      <c r="I50" s="40" t="s">
        <v>111</v>
      </c>
      <c r="J50" s="19">
        <f t="shared" si="0"/>
        <v>8.78334</v>
      </c>
      <c r="K50" s="56">
        <v>8783.34</v>
      </c>
      <c r="L50" s="48">
        <f t="shared" si="1"/>
        <v>8.78334</v>
      </c>
      <c r="M50" s="49" t="e">
        <f t="shared" si="2"/>
        <v>#VALUE!</v>
      </c>
    </row>
    <row r="51" spans="1:13" ht="24">
      <c r="A51" s="60"/>
      <c r="B51" s="60"/>
      <c r="C51" s="60"/>
      <c r="D51" s="61"/>
      <c r="E51" s="10"/>
      <c r="F51" s="55" t="s">
        <v>365</v>
      </c>
      <c r="G51" s="24" t="s">
        <v>283</v>
      </c>
      <c r="H51" s="36" t="s">
        <v>366</v>
      </c>
      <c r="I51" s="40">
        <v>12597.12</v>
      </c>
      <c r="J51" s="19">
        <f t="shared" si="0"/>
        <v>12.59712</v>
      </c>
      <c r="K51" s="56">
        <v>12597.12</v>
      </c>
      <c r="L51" s="48">
        <f t="shared" si="1"/>
        <v>12.59712</v>
      </c>
      <c r="M51" s="49">
        <f t="shared" si="2"/>
        <v>0</v>
      </c>
    </row>
    <row r="52" spans="1:13" ht="60" customHeight="1">
      <c r="A52" s="60"/>
      <c r="B52" s="60"/>
      <c r="C52" s="60"/>
      <c r="D52" s="61"/>
      <c r="E52" s="10">
        <v>33</v>
      </c>
      <c r="F52" s="38" t="s">
        <v>14</v>
      </c>
      <c r="G52" s="34" t="s">
        <v>333</v>
      </c>
      <c r="H52" s="36" t="s">
        <v>153</v>
      </c>
      <c r="I52" s="40">
        <v>256250</v>
      </c>
      <c r="J52" s="19">
        <f t="shared" si="0"/>
        <v>83.348</v>
      </c>
      <c r="K52" s="56">
        <v>83348</v>
      </c>
      <c r="L52" s="48">
        <f t="shared" si="1"/>
        <v>83.348</v>
      </c>
      <c r="M52" s="49">
        <f t="shared" si="2"/>
        <v>172902</v>
      </c>
    </row>
    <row r="53" spans="1:13" ht="24">
      <c r="A53" s="60"/>
      <c r="B53" s="60"/>
      <c r="C53" s="60"/>
      <c r="D53" s="61"/>
      <c r="E53" s="10">
        <v>34</v>
      </c>
      <c r="F53" s="12" t="s">
        <v>278</v>
      </c>
      <c r="G53" s="34" t="s">
        <v>279</v>
      </c>
      <c r="H53" s="36"/>
      <c r="I53" s="40"/>
      <c r="J53" s="19">
        <f t="shared" si="0"/>
        <v>0.924</v>
      </c>
      <c r="K53" s="56">
        <v>924</v>
      </c>
      <c r="L53" s="48">
        <f t="shared" si="1"/>
        <v>0.924</v>
      </c>
      <c r="M53" s="49">
        <f t="shared" si="2"/>
        <v>-924</v>
      </c>
    </row>
    <row r="54" spans="1:13" s="17" customFormat="1" ht="36" customHeight="1">
      <c r="A54" s="60"/>
      <c r="B54" s="60"/>
      <c r="C54" s="60"/>
      <c r="D54" s="61"/>
      <c r="E54" s="15">
        <v>35</v>
      </c>
      <c r="F54" s="16" t="s">
        <v>176</v>
      </c>
      <c r="G54" s="24" t="s">
        <v>177</v>
      </c>
      <c r="H54" s="24" t="s">
        <v>205</v>
      </c>
      <c r="I54" s="46">
        <v>200</v>
      </c>
      <c r="J54" s="19">
        <f t="shared" si="0"/>
        <v>0.9</v>
      </c>
      <c r="K54" s="50">
        <v>900</v>
      </c>
      <c r="L54" s="48">
        <f t="shared" si="1"/>
        <v>0.9</v>
      </c>
      <c r="M54" s="49">
        <f t="shared" si="2"/>
        <v>-700</v>
      </c>
    </row>
    <row r="55" spans="1:13" s="17" customFormat="1" ht="36">
      <c r="A55" s="9"/>
      <c r="B55" s="9"/>
      <c r="C55" s="9"/>
      <c r="D55" s="33"/>
      <c r="E55" s="15"/>
      <c r="F55" s="16" t="s">
        <v>176</v>
      </c>
      <c r="G55" s="24" t="s">
        <v>348</v>
      </c>
      <c r="H55" s="24" t="s">
        <v>349</v>
      </c>
      <c r="I55" s="46">
        <v>700</v>
      </c>
      <c r="J55" s="19">
        <f t="shared" si="0"/>
        <v>0</v>
      </c>
      <c r="K55" s="50"/>
      <c r="L55" s="48">
        <f t="shared" si="1"/>
        <v>0</v>
      </c>
      <c r="M55" s="49">
        <f t="shared" si="2"/>
        <v>700</v>
      </c>
    </row>
    <row r="56" spans="5:13" s="17" customFormat="1" ht="12">
      <c r="E56" s="15">
        <v>36</v>
      </c>
      <c r="F56" s="28" t="s">
        <v>280</v>
      </c>
      <c r="G56" s="18" t="s">
        <v>92</v>
      </c>
      <c r="H56" s="36" t="s">
        <v>207</v>
      </c>
      <c r="I56" s="46"/>
      <c r="J56" s="19">
        <f t="shared" si="0"/>
        <v>1.61</v>
      </c>
      <c r="K56" s="50">
        <v>1610</v>
      </c>
      <c r="L56" s="48">
        <f t="shared" si="1"/>
        <v>1.61</v>
      </c>
      <c r="M56" s="49">
        <f t="shared" si="2"/>
        <v>-1610</v>
      </c>
    </row>
    <row r="57" spans="5:13" s="17" customFormat="1" ht="12">
      <c r="E57" s="15">
        <v>37</v>
      </c>
      <c r="F57" s="16" t="s">
        <v>15</v>
      </c>
      <c r="G57" s="24" t="s">
        <v>96</v>
      </c>
      <c r="H57" s="24" t="s">
        <v>207</v>
      </c>
      <c r="I57" s="46" t="s">
        <v>111</v>
      </c>
      <c r="J57" s="19">
        <f t="shared" si="0"/>
        <v>6.602</v>
      </c>
      <c r="K57" s="50">
        <v>6602</v>
      </c>
      <c r="L57" s="48">
        <f t="shared" si="1"/>
        <v>6.602</v>
      </c>
      <c r="M57" s="49" t="e">
        <f t="shared" si="2"/>
        <v>#VALUE!</v>
      </c>
    </row>
    <row r="58" spans="5:13" s="17" customFormat="1" ht="24">
      <c r="E58" s="15">
        <v>38</v>
      </c>
      <c r="F58" s="16" t="s">
        <v>216</v>
      </c>
      <c r="G58" s="24" t="s">
        <v>94</v>
      </c>
      <c r="H58" s="24" t="s">
        <v>207</v>
      </c>
      <c r="I58" s="46" t="s">
        <v>111</v>
      </c>
      <c r="J58" s="19">
        <f t="shared" si="0"/>
        <v>7.068239999999999</v>
      </c>
      <c r="K58" s="50">
        <v>7068.24</v>
      </c>
      <c r="L58" s="48">
        <f t="shared" si="1"/>
        <v>7.068239999999999</v>
      </c>
      <c r="M58" s="49" t="e">
        <f t="shared" si="2"/>
        <v>#VALUE!</v>
      </c>
    </row>
    <row r="59" spans="5:13" s="17" customFormat="1" ht="60">
      <c r="E59" s="15">
        <v>39</v>
      </c>
      <c r="F59" s="16" t="s">
        <v>120</v>
      </c>
      <c r="G59" s="24" t="s">
        <v>126</v>
      </c>
      <c r="H59" s="24" t="s">
        <v>204</v>
      </c>
      <c r="I59" s="46" t="s">
        <v>144</v>
      </c>
      <c r="J59" s="19">
        <f t="shared" si="0"/>
        <v>276.39814</v>
      </c>
      <c r="K59" s="50">
        <v>276398.14</v>
      </c>
      <c r="L59" s="48">
        <f t="shared" si="1"/>
        <v>276.39814</v>
      </c>
      <c r="M59" s="49" t="e">
        <f t="shared" si="2"/>
        <v>#VALUE!</v>
      </c>
    </row>
    <row r="60" spans="5:13" s="17" customFormat="1" ht="12">
      <c r="E60" s="15">
        <v>40</v>
      </c>
      <c r="F60" s="28" t="s">
        <v>281</v>
      </c>
      <c r="G60" s="18" t="s">
        <v>92</v>
      </c>
      <c r="H60" s="36" t="s">
        <v>207</v>
      </c>
      <c r="I60" s="46"/>
      <c r="J60" s="19">
        <f t="shared" si="0"/>
        <v>1.89</v>
      </c>
      <c r="K60" s="50">
        <v>1890</v>
      </c>
      <c r="L60" s="48">
        <f t="shared" si="1"/>
        <v>1.89</v>
      </c>
      <c r="M60" s="49">
        <f t="shared" si="2"/>
        <v>-1890</v>
      </c>
    </row>
    <row r="61" spans="5:13" s="17" customFormat="1" ht="24">
      <c r="E61" s="15">
        <v>41</v>
      </c>
      <c r="F61" s="28" t="s">
        <v>282</v>
      </c>
      <c r="G61" s="24" t="s">
        <v>283</v>
      </c>
      <c r="H61" s="24"/>
      <c r="I61" s="46"/>
      <c r="J61" s="19">
        <f t="shared" si="0"/>
        <v>15.83184</v>
      </c>
      <c r="K61" s="50">
        <v>15831.84</v>
      </c>
      <c r="L61" s="48">
        <f t="shared" si="1"/>
        <v>15.83184</v>
      </c>
      <c r="M61" s="49">
        <f t="shared" si="2"/>
        <v>-15831.84</v>
      </c>
    </row>
    <row r="62" spans="5:13" s="17" customFormat="1" ht="12">
      <c r="E62" s="15">
        <v>42</v>
      </c>
      <c r="F62" s="16" t="s">
        <v>16</v>
      </c>
      <c r="G62" s="24" t="s">
        <v>100</v>
      </c>
      <c r="H62" s="24" t="s">
        <v>207</v>
      </c>
      <c r="I62" s="46" t="s">
        <v>111</v>
      </c>
      <c r="J62" s="19">
        <f t="shared" si="0"/>
        <v>0.9105</v>
      </c>
      <c r="K62" s="50">
        <v>910.5</v>
      </c>
      <c r="L62" s="48">
        <f t="shared" si="1"/>
        <v>0.9105</v>
      </c>
      <c r="M62" s="49" t="e">
        <f t="shared" si="2"/>
        <v>#VALUE!</v>
      </c>
    </row>
    <row r="63" spans="5:13" s="17" customFormat="1" ht="36">
      <c r="E63" s="15">
        <v>43</v>
      </c>
      <c r="F63" s="28" t="s">
        <v>240</v>
      </c>
      <c r="G63" s="24" t="s">
        <v>241</v>
      </c>
      <c r="H63" s="24" t="s">
        <v>359</v>
      </c>
      <c r="I63" s="46">
        <v>10440</v>
      </c>
      <c r="J63" s="19">
        <f t="shared" si="0"/>
        <v>10.44</v>
      </c>
      <c r="K63" s="50">
        <v>10440</v>
      </c>
      <c r="L63" s="48">
        <f t="shared" si="1"/>
        <v>10.44</v>
      </c>
      <c r="M63" s="49">
        <f t="shared" si="2"/>
        <v>0</v>
      </c>
    </row>
    <row r="64" spans="5:13" s="17" customFormat="1" ht="36">
      <c r="E64" s="15">
        <v>44</v>
      </c>
      <c r="F64" s="28" t="s">
        <v>242</v>
      </c>
      <c r="G64" s="24" t="s">
        <v>243</v>
      </c>
      <c r="H64" s="24" t="s">
        <v>207</v>
      </c>
      <c r="I64" s="46" t="s">
        <v>111</v>
      </c>
      <c r="J64" s="19">
        <f t="shared" si="0"/>
        <v>3.463</v>
      </c>
      <c r="K64" s="50">
        <v>3463</v>
      </c>
      <c r="L64" s="48">
        <f t="shared" si="1"/>
        <v>3.463</v>
      </c>
      <c r="M64" s="49" t="e">
        <f t="shared" si="2"/>
        <v>#VALUE!</v>
      </c>
    </row>
    <row r="65" spans="5:13" s="17" customFormat="1" ht="12">
      <c r="E65" s="15">
        <v>45</v>
      </c>
      <c r="F65" s="28" t="s">
        <v>244</v>
      </c>
      <c r="G65" s="18" t="s">
        <v>92</v>
      </c>
      <c r="H65" s="24" t="s">
        <v>207</v>
      </c>
      <c r="I65" s="46" t="s">
        <v>111</v>
      </c>
      <c r="J65" s="19">
        <f t="shared" si="0"/>
        <v>3.5273000000000003</v>
      </c>
      <c r="K65" s="50">
        <v>3527.3</v>
      </c>
      <c r="L65" s="48">
        <f t="shared" si="1"/>
        <v>3.5273000000000003</v>
      </c>
      <c r="M65" s="49" t="e">
        <f t="shared" si="2"/>
        <v>#VALUE!</v>
      </c>
    </row>
    <row r="66" spans="5:13" s="17" customFormat="1" ht="24">
      <c r="E66" s="15">
        <v>46</v>
      </c>
      <c r="F66" s="28" t="s">
        <v>245</v>
      </c>
      <c r="G66" s="24" t="s">
        <v>239</v>
      </c>
      <c r="H66" s="24" t="s">
        <v>207</v>
      </c>
      <c r="I66" s="46" t="s">
        <v>111</v>
      </c>
      <c r="J66" s="19">
        <f t="shared" si="0"/>
        <v>0.3</v>
      </c>
      <c r="K66" s="50">
        <v>300</v>
      </c>
      <c r="L66" s="48">
        <f t="shared" si="1"/>
        <v>0.3</v>
      </c>
      <c r="M66" s="49" t="e">
        <f t="shared" si="2"/>
        <v>#VALUE!</v>
      </c>
    </row>
    <row r="67" spans="5:13" s="17" customFormat="1" ht="12">
      <c r="E67" s="15">
        <v>47</v>
      </c>
      <c r="F67" s="16" t="s">
        <v>217</v>
      </c>
      <c r="G67" s="24" t="s">
        <v>218</v>
      </c>
      <c r="H67" s="24" t="s">
        <v>207</v>
      </c>
      <c r="I67" s="46" t="s">
        <v>111</v>
      </c>
      <c r="J67" s="19">
        <f t="shared" si="0"/>
        <v>1.39</v>
      </c>
      <c r="K67" s="50">
        <v>1390</v>
      </c>
      <c r="L67" s="48">
        <f t="shared" si="1"/>
        <v>1.39</v>
      </c>
      <c r="M67" s="49" t="e">
        <f t="shared" si="2"/>
        <v>#VALUE!</v>
      </c>
    </row>
    <row r="68" spans="5:13" s="17" customFormat="1" ht="12">
      <c r="E68" s="15">
        <v>48</v>
      </c>
      <c r="F68" s="16" t="s">
        <v>178</v>
      </c>
      <c r="G68" s="18" t="s">
        <v>92</v>
      </c>
      <c r="H68" s="24" t="s">
        <v>207</v>
      </c>
      <c r="I68" s="46" t="s">
        <v>111</v>
      </c>
      <c r="J68" s="19">
        <f t="shared" si="0"/>
        <v>0.228</v>
      </c>
      <c r="K68" s="50">
        <v>228</v>
      </c>
      <c r="L68" s="48">
        <f t="shared" si="1"/>
        <v>0.228</v>
      </c>
      <c r="M68" s="49" t="e">
        <f t="shared" si="2"/>
        <v>#VALUE!</v>
      </c>
    </row>
    <row r="69" spans="5:13" s="17" customFormat="1" ht="36">
      <c r="E69" s="15">
        <v>49</v>
      </c>
      <c r="F69" s="23" t="s">
        <v>179</v>
      </c>
      <c r="G69" s="18" t="s">
        <v>314</v>
      </c>
      <c r="H69" s="24" t="s">
        <v>360</v>
      </c>
      <c r="I69" s="46" t="s">
        <v>315</v>
      </c>
      <c r="J69" s="19">
        <f t="shared" si="0"/>
        <v>33.688</v>
      </c>
      <c r="K69" s="50">
        <v>33688</v>
      </c>
      <c r="L69" s="48">
        <f t="shared" si="1"/>
        <v>33.688</v>
      </c>
      <c r="M69" s="49" t="e">
        <f t="shared" si="2"/>
        <v>#VALUE!</v>
      </c>
    </row>
    <row r="70" spans="5:13" s="17" customFormat="1" ht="12">
      <c r="E70" s="15">
        <v>50</v>
      </c>
      <c r="F70" s="16" t="s">
        <v>68</v>
      </c>
      <c r="G70" s="18" t="s">
        <v>127</v>
      </c>
      <c r="H70" s="24" t="s">
        <v>207</v>
      </c>
      <c r="I70" s="46" t="s">
        <v>111</v>
      </c>
      <c r="J70" s="19">
        <f t="shared" si="0"/>
        <v>12.3133</v>
      </c>
      <c r="K70" s="50">
        <v>12313.3</v>
      </c>
      <c r="L70" s="48">
        <f t="shared" si="1"/>
        <v>12.3133</v>
      </c>
      <c r="M70" s="49" t="e">
        <f t="shared" si="2"/>
        <v>#VALUE!</v>
      </c>
    </row>
    <row r="71" spans="5:13" s="17" customFormat="1" ht="24">
      <c r="E71" s="15">
        <v>51</v>
      </c>
      <c r="F71" s="16" t="s">
        <v>17</v>
      </c>
      <c r="G71" s="18" t="s">
        <v>94</v>
      </c>
      <c r="H71" s="24" t="s">
        <v>361</v>
      </c>
      <c r="I71" s="46" t="s">
        <v>322</v>
      </c>
      <c r="J71" s="19">
        <f t="shared" si="0"/>
        <v>4.941</v>
      </c>
      <c r="K71" s="50">
        <v>4941</v>
      </c>
      <c r="L71" s="48">
        <f t="shared" si="1"/>
        <v>4.941</v>
      </c>
      <c r="M71" s="49" t="e">
        <f t="shared" si="2"/>
        <v>#VALUE!</v>
      </c>
    </row>
    <row r="72" spans="5:13" s="17" customFormat="1" ht="12">
      <c r="E72" s="15"/>
      <c r="F72" s="55" t="s">
        <v>367</v>
      </c>
      <c r="G72" s="18" t="s">
        <v>368</v>
      </c>
      <c r="H72" s="24"/>
      <c r="I72" s="46"/>
      <c r="J72" s="19">
        <f t="shared" si="0"/>
        <v>0.60002</v>
      </c>
      <c r="K72" s="50">
        <v>600.02</v>
      </c>
      <c r="L72" s="48">
        <f t="shared" si="1"/>
        <v>0.60002</v>
      </c>
      <c r="M72" s="49">
        <f t="shared" si="2"/>
        <v>-600.02</v>
      </c>
    </row>
    <row r="73" spans="5:13" s="17" customFormat="1" ht="24">
      <c r="E73" s="15">
        <v>52</v>
      </c>
      <c r="F73" s="16" t="s">
        <v>18</v>
      </c>
      <c r="G73" s="24" t="s">
        <v>96</v>
      </c>
      <c r="H73" s="24" t="s">
        <v>207</v>
      </c>
      <c r="I73" s="46" t="s">
        <v>111</v>
      </c>
      <c r="J73" s="19">
        <f t="shared" si="0"/>
        <v>13.1238</v>
      </c>
      <c r="K73" s="50">
        <v>13123.8</v>
      </c>
      <c r="L73" s="48">
        <f t="shared" si="1"/>
        <v>13.1238</v>
      </c>
      <c r="M73" s="49" t="e">
        <f t="shared" si="2"/>
        <v>#VALUE!</v>
      </c>
    </row>
    <row r="74" spans="5:13" s="17" customFormat="1" ht="24">
      <c r="E74" s="15">
        <v>53</v>
      </c>
      <c r="F74" s="16" t="s">
        <v>19</v>
      </c>
      <c r="G74" s="24" t="s">
        <v>98</v>
      </c>
      <c r="H74" s="24" t="s">
        <v>207</v>
      </c>
      <c r="I74" s="46" t="s">
        <v>111</v>
      </c>
      <c r="J74" s="19">
        <f t="shared" si="0"/>
        <v>14.37575</v>
      </c>
      <c r="K74" s="50">
        <v>14375.75</v>
      </c>
      <c r="L74" s="48">
        <f t="shared" si="1"/>
        <v>14.37575</v>
      </c>
      <c r="M74" s="49" t="e">
        <f t="shared" si="2"/>
        <v>#VALUE!</v>
      </c>
    </row>
    <row r="75" spans="5:13" s="17" customFormat="1" ht="48">
      <c r="E75" s="15">
        <v>54</v>
      </c>
      <c r="F75" s="16" t="s">
        <v>20</v>
      </c>
      <c r="G75" s="24" t="s">
        <v>93</v>
      </c>
      <c r="H75" s="24" t="s">
        <v>331</v>
      </c>
      <c r="I75" s="46" t="s">
        <v>111</v>
      </c>
      <c r="J75" s="19">
        <f t="shared" si="0"/>
        <v>53.48</v>
      </c>
      <c r="K75" s="50">
        <v>53480</v>
      </c>
      <c r="L75" s="48">
        <f t="shared" si="1"/>
        <v>53.48</v>
      </c>
      <c r="M75" s="49" t="e">
        <f t="shared" si="2"/>
        <v>#VALUE!</v>
      </c>
    </row>
    <row r="76" spans="5:13" s="17" customFormat="1" ht="36">
      <c r="E76" s="15">
        <v>55</v>
      </c>
      <c r="F76" s="28" t="s">
        <v>246</v>
      </c>
      <c r="G76" s="24" t="s">
        <v>247</v>
      </c>
      <c r="H76" s="24" t="s">
        <v>308</v>
      </c>
      <c r="I76" s="46">
        <v>23400</v>
      </c>
      <c r="J76" s="19">
        <f aca="true" t="shared" si="3" ref="J76:J139">L76</f>
        <v>23.4</v>
      </c>
      <c r="K76" s="50">
        <v>23400</v>
      </c>
      <c r="L76" s="48">
        <f aca="true" t="shared" si="4" ref="L76:L139">K76/1000</f>
        <v>23.4</v>
      </c>
      <c r="M76" s="49">
        <f aca="true" t="shared" si="5" ref="M76:M139">I76-K76</f>
        <v>0</v>
      </c>
    </row>
    <row r="77" spans="5:13" s="17" customFormat="1" ht="24">
      <c r="E77" s="15">
        <v>56</v>
      </c>
      <c r="F77" s="23" t="s">
        <v>180</v>
      </c>
      <c r="G77" s="24" t="s">
        <v>181</v>
      </c>
      <c r="H77" s="24" t="s">
        <v>200</v>
      </c>
      <c r="I77" s="46">
        <v>12000</v>
      </c>
      <c r="J77" s="19">
        <f t="shared" si="3"/>
        <v>12</v>
      </c>
      <c r="K77" s="50">
        <v>12000</v>
      </c>
      <c r="L77" s="48">
        <f t="shared" si="4"/>
        <v>12</v>
      </c>
      <c r="M77" s="49">
        <f t="shared" si="5"/>
        <v>0</v>
      </c>
    </row>
    <row r="78" spans="5:13" s="17" customFormat="1" ht="48">
      <c r="E78" s="15">
        <v>57</v>
      </c>
      <c r="F78" s="23" t="s">
        <v>21</v>
      </c>
      <c r="G78" s="24" t="s">
        <v>128</v>
      </c>
      <c r="H78" s="24" t="s">
        <v>201</v>
      </c>
      <c r="I78" s="46">
        <v>420000</v>
      </c>
      <c r="J78" s="19">
        <f t="shared" si="3"/>
        <v>140</v>
      </c>
      <c r="K78" s="50">
        <v>140000</v>
      </c>
      <c r="L78" s="48">
        <f t="shared" si="4"/>
        <v>140</v>
      </c>
      <c r="M78" s="49">
        <f t="shared" si="5"/>
        <v>280000</v>
      </c>
    </row>
    <row r="79" spans="5:13" s="17" customFormat="1" ht="12">
      <c r="E79" s="15">
        <v>58</v>
      </c>
      <c r="F79" s="16" t="s">
        <v>22</v>
      </c>
      <c r="G79" s="24" t="s">
        <v>93</v>
      </c>
      <c r="H79" s="24" t="s">
        <v>207</v>
      </c>
      <c r="I79" s="46" t="s">
        <v>111</v>
      </c>
      <c r="J79" s="19">
        <f t="shared" si="3"/>
        <v>17.3652</v>
      </c>
      <c r="K79" s="50">
        <v>17365.2</v>
      </c>
      <c r="L79" s="48">
        <f t="shared" si="4"/>
        <v>17.3652</v>
      </c>
      <c r="M79" s="49" t="e">
        <f t="shared" si="5"/>
        <v>#VALUE!</v>
      </c>
    </row>
    <row r="80" spans="5:13" s="17" customFormat="1" ht="12">
      <c r="E80" s="15">
        <v>59</v>
      </c>
      <c r="F80" s="16" t="s">
        <v>219</v>
      </c>
      <c r="G80" s="18" t="s">
        <v>92</v>
      </c>
      <c r="H80" s="24" t="s">
        <v>284</v>
      </c>
      <c r="I80" s="46" t="s">
        <v>111</v>
      </c>
      <c r="J80" s="19">
        <f t="shared" si="3"/>
        <v>1.499</v>
      </c>
      <c r="K80" s="50">
        <v>1499</v>
      </c>
      <c r="L80" s="48">
        <f t="shared" si="4"/>
        <v>1.499</v>
      </c>
      <c r="M80" s="49" t="e">
        <f t="shared" si="5"/>
        <v>#VALUE!</v>
      </c>
    </row>
    <row r="81" spans="5:13" s="17" customFormat="1" ht="36">
      <c r="E81" s="15">
        <v>60</v>
      </c>
      <c r="F81" s="16" t="s">
        <v>220</v>
      </c>
      <c r="G81" s="24" t="s">
        <v>221</v>
      </c>
      <c r="H81" s="24" t="s">
        <v>232</v>
      </c>
      <c r="I81" s="46" t="s">
        <v>111</v>
      </c>
      <c r="J81" s="19">
        <f t="shared" si="3"/>
        <v>8.352459999999999</v>
      </c>
      <c r="K81" s="50">
        <v>8352.46</v>
      </c>
      <c r="L81" s="48">
        <f t="shared" si="4"/>
        <v>8.352459999999999</v>
      </c>
      <c r="M81" s="49" t="e">
        <f t="shared" si="5"/>
        <v>#VALUE!</v>
      </c>
    </row>
    <row r="82" spans="5:13" s="17" customFormat="1" ht="36">
      <c r="E82" s="15">
        <v>61</v>
      </c>
      <c r="F82" s="16" t="s">
        <v>23</v>
      </c>
      <c r="G82" s="24" t="s">
        <v>93</v>
      </c>
      <c r="H82" s="24" t="s">
        <v>145</v>
      </c>
      <c r="I82" s="46" t="s">
        <v>111</v>
      </c>
      <c r="J82" s="19">
        <f t="shared" si="3"/>
        <v>158.625</v>
      </c>
      <c r="K82" s="50">
        <v>158625</v>
      </c>
      <c r="L82" s="48">
        <f t="shared" si="4"/>
        <v>158.625</v>
      </c>
      <c r="M82" s="49" t="e">
        <f t="shared" si="5"/>
        <v>#VALUE!</v>
      </c>
    </row>
    <row r="83" spans="5:13" s="17" customFormat="1" ht="24">
      <c r="E83" s="15">
        <v>62</v>
      </c>
      <c r="F83" s="29" t="s">
        <v>285</v>
      </c>
      <c r="G83" s="24" t="s">
        <v>283</v>
      </c>
      <c r="H83" s="24"/>
      <c r="I83" s="46"/>
      <c r="J83" s="19">
        <f t="shared" si="3"/>
        <v>21.384</v>
      </c>
      <c r="K83" s="50">
        <v>21384</v>
      </c>
      <c r="L83" s="48">
        <f t="shared" si="4"/>
        <v>21.384</v>
      </c>
      <c r="M83" s="49">
        <f t="shared" si="5"/>
        <v>-21384</v>
      </c>
    </row>
    <row r="84" spans="5:13" s="17" customFormat="1" ht="12">
      <c r="E84" s="15"/>
      <c r="F84" s="29" t="s">
        <v>352</v>
      </c>
      <c r="G84" s="24" t="s">
        <v>340</v>
      </c>
      <c r="H84" s="24" t="s">
        <v>207</v>
      </c>
      <c r="I84" s="46"/>
      <c r="J84" s="19">
        <f t="shared" si="3"/>
        <v>0.1</v>
      </c>
      <c r="K84" s="50">
        <v>100</v>
      </c>
      <c r="L84" s="48">
        <f t="shared" si="4"/>
        <v>0.1</v>
      </c>
      <c r="M84" s="49">
        <f t="shared" si="5"/>
        <v>-100</v>
      </c>
    </row>
    <row r="85" spans="5:13" s="17" customFormat="1" ht="24">
      <c r="E85" s="15">
        <v>63</v>
      </c>
      <c r="F85" s="16" t="s">
        <v>182</v>
      </c>
      <c r="G85" s="18" t="s">
        <v>92</v>
      </c>
      <c r="H85" s="24" t="s">
        <v>303</v>
      </c>
      <c r="I85" s="46">
        <v>24471</v>
      </c>
      <c r="J85" s="19">
        <f t="shared" si="3"/>
        <v>9.854</v>
      </c>
      <c r="K85" s="50">
        <v>9854</v>
      </c>
      <c r="L85" s="48">
        <f t="shared" si="4"/>
        <v>9.854</v>
      </c>
      <c r="M85" s="49">
        <f t="shared" si="5"/>
        <v>14617</v>
      </c>
    </row>
    <row r="86" spans="5:13" s="17" customFormat="1" ht="24">
      <c r="E86" s="15">
        <v>64</v>
      </c>
      <c r="F86" s="23" t="s">
        <v>24</v>
      </c>
      <c r="G86" s="24" t="s">
        <v>94</v>
      </c>
      <c r="H86" s="24" t="s">
        <v>264</v>
      </c>
      <c r="I86" s="46" t="s">
        <v>111</v>
      </c>
      <c r="J86" s="19">
        <f t="shared" si="3"/>
        <v>19.291220000000003</v>
      </c>
      <c r="K86" s="50">
        <v>19291.22</v>
      </c>
      <c r="L86" s="48">
        <f t="shared" si="4"/>
        <v>19.291220000000003</v>
      </c>
      <c r="M86" s="49" t="e">
        <f t="shared" si="5"/>
        <v>#VALUE!</v>
      </c>
    </row>
    <row r="87" spans="5:13" s="17" customFormat="1" ht="36">
      <c r="E87" s="15">
        <v>65</v>
      </c>
      <c r="F87" s="29" t="s">
        <v>286</v>
      </c>
      <c r="G87" s="24" t="s">
        <v>287</v>
      </c>
      <c r="H87" s="24" t="s">
        <v>325</v>
      </c>
      <c r="I87" s="46" t="s">
        <v>326</v>
      </c>
      <c r="J87" s="19">
        <f t="shared" si="3"/>
        <v>6.122</v>
      </c>
      <c r="K87" s="50">
        <v>6122</v>
      </c>
      <c r="L87" s="48">
        <f t="shared" si="4"/>
        <v>6.122</v>
      </c>
      <c r="M87" s="49" t="e">
        <f t="shared" si="5"/>
        <v>#VALUE!</v>
      </c>
    </row>
    <row r="88" spans="5:13" s="17" customFormat="1" ht="12">
      <c r="E88" s="15">
        <v>66</v>
      </c>
      <c r="F88" s="16" t="s">
        <v>222</v>
      </c>
      <c r="G88" s="24" t="s">
        <v>93</v>
      </c>
      <c r="H88" s="24" t="s">
        <v>207</v>
      </c>
      <c r="I88" s="46" t="s">
        <v>111</v>
      </c>
      <c r="J88" s="19">
        <f t="shared" si="3"/>
        <v>3.8</v>
      </c>
      <c r="K88" s="50">
        <v>3800</v>
      </c>
      <c r="L88" s="48">
        <f t="shared" si="4"/>
        <v>3.8</v>
      </c>
      <c r="M88" s="49" t="e">
        <f t="shared" si="5"/>
        <v>#VALUE!</v>
      </c>
    </row>
    <row r="89" spans="5:13" s="17" customFormat="1" ht="24">
      <c r="E89" s="15">
        <v>67</v>
      </c>
      <c r="F89" s="28" t="s">
        <v>248</v>
      </c>
      <c r="G89" s="24" t="s">
        <v>239</v>
      </c>
      <c r="H89" s="24" t="s">
        <v>267</v>
      </c>
      <c r="I89" s="46" t="s">
        <v>111</v>
      </c>
      <c r="J89" s="19">
        <f t="shared" si="3"/>
        <v>5.95</v>
      </c>
      <c r="K89" s="50">
        <v>5950</v>
      </c>
      <c r="L89" s="48">
        <f t="shared" si="4"/>
        <v>5.95</v>
      </c>
      <c r="M89" s="49" t="e">
        <f t="shared" si="5"/>
        <v>#VALUE!</v>
      </c>
    </row>
    <row r="90" spans="5:13" s="17" customFormat="1" ht="48">
      <c r="E90" s="15">
        <v>68</v>
      </c>
      <c r="F90" s="29" t="s">
        <v>249</v>
      </c>
      <c r="G90" s="24" t="s">
        <v>103</v>
      </c>
      <c r="H90" s="24" t="s">
        <v>266</v>
      </c>
      <c r="I90" s="46" t="s">
        <v>111</v>
      </c>
      <c r="J90" s="19">
        <f t="shared" si="3"/>
        <v>0.8309</v>
      </c>
      <c r="K90" s="50">
        <v>830.9</v>
      </c>
      <c r="L90" s="48">
        <f t="shared" si="4"/>
        <v>0.8309</v>
      </c>
      <c r="M90" s="49" t="e">
        <f t="shared" si="5"/>
        <v>#VALUE!</v>
      </c>
    </row>
    <row r="91" spans="5:13" s="17" customFormat="1" ht="60">
      <c r="E91" s="15">
        <v>69</v>
      </c>
      <c r="F91" s="23" t="s">
        <v>25</v>
      </c>
      <c r="G91" s="24" t="s">
        <v>99</v>
      </c>
      <c r="H91" s="24" t="s">
        <v>151</v>
      </c>
      <c r="I91" s="46">
        <v>39100100</v>
      </c>
      <c r="J91" s="19">
        <f t="shared" si="3"/>
        <v>17151.035010000003</v>
      </c>
      <c r="K91" s="50">
        <v>17151035.01</v>
      </c>
      <c r="L91" s="48">
        <f t="shared" si="4"/>
        <v>17151.035010000003</v>
      </c>
      <c r="M91" s="49">
        <f t="shared" si="5"/>
        <v>21949064.99</v>
      </c>
    </row>
    <row r="92" spans="5:13" s="17" customFormat="1" ht="36">
      <c r="E92" s="15">
        <v>70</v>
      </c>
      <c r="F92" s="29" t="s">
        <v>288</v>
      </c>
      <c r="G92" s="24" t="s">
        <v>130</v>
      </c>
      <c r="H92" s="24" t="s">
        <v>207</v>
      </c>
      <c r="I92" s="46" t="s">
        <v>138</v>
      </c>
      <c r="J92" s="19">
        <f t="shared" si="3"/>
        <v>2.8</v>
      </c>
      <c r="K92" s="50">
        <v>2800</v>
      </c>
      <c r="L92" s="48">
        <f t="shared" si="4"/>
        <v>2.8</v>
      </c>
      <c r="M92" s="49" t="e">
        <f t="shared" si="5"/>
        <v>#VALUE!</v>
      </c>
    </row>
    <row r="93" spans="5:13" s="17" customFormat="1" ht="12">
      <c r="E93" s="15">
        <v>71</v>
      </c>
      <c r="F93" s="16" t="s">
        <v>223</v>
      </c>
      <c r="G93" s="18" t="s">
        <v>92</v>
      </c>
      <c r="H93" s="24" t="s">
        <v>207</v>
      </c>
      <c r="I93" s="46" t="s">
        <v>111</v>
      </c>
      <c r="J93" s="19">
        <f t="shared" si="3"/>
        <v>1.599</v>
      </c>
      <c r="K93" s="50">
        <v>1599</v>
      </c>
      <c r="L93" s="48">
        <f t="shared" si="4"/>
        <v>1.599</v>
      </c>
      <c r="M93" s="49" t="e">
        <f t="shared" si="5"/>
        <v>#VALUE!</v>
      </c>
    </row>
    <row r="94" spans="5:13" s="17" customFormat="1" ht="36">
      <c r="E94" s="15">
        <v>72</v>
      </c>
      <c r="F94" s="16" t="s">
        <v>26</v>
      </c>
      <c r="G94" s="24" t="s">
        <v>129</v>
      </c>
      <c r="H94" s="24" t="s">
        <v>161</v>
      </c>
      <c r="I94" s="46" t="s">
        <v>139</v>
      </c>
      <c r="J94" s="19">
        <f t="shared" si="3"/>
        <v>1034.90128</v>
      </c>
      <c r="K94" s="50">
        <v>1034901.28</v>
      </c>
      <c r="L94" s="48">
        <f t="shared" si="4"/>
        <v>1034.90128</v>
      </c>
      <c r="M94" s="49" t="e">
        <f t="shared" si="5"/>
        <v>#VALUE!</v>
      </c>
    </row>
    <row r="95" spans="5:13" s="17" customFormat="1" ht="12">
      <c r="E95" s="15">
        <v>73</v>
      </c>
      <c r="F95" s="16" t="s">
        <v>117</v>
      </c>
      <c r="G95" s="24" t="s">
        <v>127</v>
      </c>
      <c r="H95" s="24" t="s">
        <v>207</v>
      </c>
      <c r="I95" s="46" t="s">
        <v>111</v>
      </c>
      <c r="J95" s="19">
        <f t="shared" si="3"/>
        <v>10.765</v>
      </c>
      <c r="K95" s="50">
        <v>10765</v>
      </c>
      <c r="L95" s="48">
        <f t="shared" si="4"/>
        <v>10.765</v>
      </c>
      <c r="M95" s="49" t="e">
        <f t="shared" si="5"/>
        <v>#VALUE!</v>
      </c>
    </row>
    <row r="96" spans="5:13" s="17" customFormat="1" ht="36">
      <c r="E96" s="15">
        <v>74</v>
      </c>
      <c r="F96" s="23" t="s">
        <v>183</v>
      </c>
      <c r="G96" s="24" t="s">
        <v>177</v>
      </c>
      <c r="H96" s="24" t="s">
        <v>231</v>
      </c>
      <c r="I96" s="46" t="s">
        <v>138</v>
      </c>
      <c r="J96" s="19">
        <f t="shared" si="3"/>
        <v>6.48</v>
      </c>
      <c r="K96" s="50">
        <v>6480</v>
      </c>
      <c r="L96" s="48">
        <f t="shared" si="4"/>
        <v>6.48</v>
      </c>
      <c r="M96" s="49" t="e">
        <f t="shared" si="5"/>
        <v>#VALUE!</v>
      </c>
    </row>
    <row r="97" spans="5:13" s="17" customFormat="1" ht="36">
      <c r="E97" s="15">
        <v>75</v>
      </c>
      <c r="F97" s="28" t="s">
        <v>289</v>
      </c>
      <c r="G97" s="24" t="s">
        <v>290</v>
      </c>
      <c r="H97" s="24" t="s">
        <v>329</v>
      </c>
      <c r="I97" s="46">
        <v>2501.46</v>
      </c>
      <c r="J97" s="19">
        <f t="shared" si="3"/>
        <v>9.35108</v>
      </c>
      <c r="K97" s="50">
        <v>9351.08</v>
      </c>
      <c r="L97" s="48">
        <f t="shared" si="4"/>
        <v>9.35108</v>
      </c>
      <c r="M97" s="49">
        <f t="shared" si="5"/>
        <v>-6849.62</v>
      </c>
    </row>
    <row r="98" spans="5:13" s="17" customFormat="1" ht="36">
      <c r="E98" s="15">
        <v>76</v>
      </c>
      <c r="F98" s="23" t="s">
        <v>121</v>
      </c>
      <c r="G98" s="24" t="s">
        <v>130</v>
      </c>
      <c r="H98" s="24" t="s">
        <v>207</v>
      </c>
      <c r="I98" s="46" t="s">
        <v>143</v>
      </c>
      <c r="J98" s="19">
        <f t="shared" si="3"/>
        <v>1.08</v>
      </c>
      <c r="K98" s="50">
        <v>1080</v>
      </c>
      <c r="L98" s="48">
        <f t="shared" si="4"/>
        <v>1.08</v>
      </c>
      <c r="M98" s="49" t="e">
        <f t="shared" si="5"/>
        <v>#VALUE!</v>
      </c>
    </row>
    <row r="99" spans="5:13" s="17" customFormat="1" ht="24">
      <c r="E99" s="15">
        <v>77</v>
      </c>
      <c r="F99" s="16" t="s">
        <v>184</v>
      </c>
      <c r="G99" s="24" t="s">
        <v>185</v>
      </c>
      <c r="H99" s="24" t="s">
        <v>207</v>
      </c>
      <c r="I99" s="46" t="s">
        <v>111</v>
      </c>
      <c r="J99" s="19">
        <f t="shared" si="3"/>
        <v>15.97331</v>
      </c>
      <c r="K99" s="50">
        <v>15973.31</v>
      </c>
      <c r="L99" s="48">
        <f t="shared" si="4"/>
        <v>15.97331</v>
      </c>
      <c r="M99" s="49" t="e">
        <f t="shared" si="5"/>
        <v>#VALUE!</v>
      </c>
    </row>
    <row r="100" spans="5:13" s="17" customFormat="1" ht="12">
      <c r="E100" s="15">
        <v>78</v>
      </c>
      <c r="F100" s="16" t="s">
        <v>186</v>
      </c>
      <c r="G100" s="24" t="s">
        <v>92</v>
      </c>
      <c r="H100" s="24" t="s">
        <v>207</v>
      </c>
      <c r="I100" s="46" t="s">
        <v>111</v>
      </c>
      <c r="J100" s="19">
        <f t="shared" si="3"/>
        <v>8.296899999999999</v>
      </c>
      <c r="K100" s="50">
        <v>8296.9</v>
      </c>
      <c r="L100" s="48">
        <f t="shared" si="4"/>
        <v>8.296899999999999</v>
      </c>
      <c r="M100" s="49" t="e">
        <f t="shared" si="5"/>
        <v>#VALUE!</v>
      </c>
    </row>
    <row r="101" spans="5:13" s="17" customFormat="1" ht="24">
      <c r="E101" s="15">
        <v>79</v>
      </c>
      <c r="F101" s="16" t="s">
        <v>27</v>
      </c>
      <c r="G101" s="24" t="s">
        <v>94</v>
      </c>
      <c r="H101" s="24" t="s">
        <v>233</v>
      </c>
      <c r="I101" s="46" t="s">
        <v>111</v>
      </c>
      <c r="J101" s="19">
        <f t="shared" si="3"/>
        <v>93.82652</v>
      </c>
      <c r="K101" s="50">
        <v>93826.52</v>
      </c>
      <c r="L101" s="48">
        <f t="shared" si="4"/>
        <v>93.82652</v>
      </c>
      <c r="M101" s="49" t="e">
        <f t="shared" si="5"/>
        <v>#VALUE!</v>
      </c>
    </row>
    <row r="102" spans="5:13" s="17" customFormat="1" ht="12">
      <c r="E102" s="15">
        <v>80</v>
      </c>
      <c r="F102" s="16" t="s">
        <v>28</v>
      </c>
      <c r="G102" s="24" t="s">
        <v>93</v>
      </c>
      <c r="H102" s="24" t="s">
        <v>207</v>
      </c>
      <c r="I102" s="46" t="s">
        <v>111</v>
      </c>
      <c r="J102" s="19">
        <f t="shared" si="3"/>
        <v>23.38</v>
      </c>
      <c r="K102" s="50">
        <v>23380</v>
      </c>
      <c r="L102" s="48">
        <f t="shared" si="4"/>
        <v>23.38</v>
      </c>
      <c r="M102" s="49" t="e">
        <f t="shared" si="5"/>
        <v>#VALUE!</v>
      </c>
    </row>
    <row r="103" spans="5:13" s="17" customFormat="1" ht="24">
      <c r="E103" s="15"/>
      <c r="F103" s="16" t="s">
        <v>353</v>
      </c>
      <c r="G103" s="24" t="s">
        <v>354</v>
      </c>
      <c r="H103" s="24" t="s">
        <v>355</v>
      </c>
      <c r="I103" s="46">
        <v>67176</v>
      </c>
      <c r="J103" s="19">
        <f t="shared" si="3"/>
        <v>67.176</v>
      </c>
      <c r="K103" s="50">
        <v>67176</v>
      </c>
      <c r="L103" s="48">
        <f t="shared" si="4"/>
        <v>67.176</v>
      </c>
      <c r="M103" s="49">
        <f t="shared" si="5"/>
        <v>0</v>
      </c>
    </row>
    <row r="104" spans="5:13" s="17" customFormat="1" ht="36">
      <c r="E104" s="15">
        <v>81</v>
      </c>
      <c r="F104" s="16" t="s">
        <v>187</v>
      </c>
      <c r="G104" s="24" t="s">
        <v>177</v>
      </c>
      <c r="H104" s="24" t="s">
        <v>207</v>
      </c>
      <c r="I104" s="46" t="s">
        <v>138</v>
      </c>
      <c r="J104" s="19">
        <f t="shared" si="3"/>
        <v>6.3</v>
      </c>
      <c r="K104" s="50">
        <v>6300</v>
      </c>
      <c r="L104" s="48">
        <f t="shared" si="4"/>
        <v>6.3</v>
      </c>
      <c r="M104" s="49" t="e">
        <f t="shared" si="5"/>
        <v>#VALUE!</v>
      </c>
    </row>
    <row r="105" spans="5:13" s="17" customFormat="1" ht="24">
      <c r="E105" s="15">
        <v>82</v>
      </c>
      <c r="F105" s="23" t="s">
        <v>29</v>
      </c>
      <c r="G105" s="24" t="s">
        <v>310</v>
      </c>
      <c r="H105" s="24" t="s">
        <v>309</v>
      </c>
      <c r="I105" s="46">
        <v>93600</v>
      </c>
      <c r="J105" s="19">
        <f t="shared" si="3"/>
        <v>94.636</v>
      </c>
      <c r="K105" s="50">
        <v>94636</v>
      </c>
      <c r="L105" s="48">
        <f t="shared" si="4"/>
        <v>94.636</v>
      </c>
      <c r="M105" s="49">
        <f t="shared" si="5"/>
        <v>-1036</v>
      </c>
    </row>
    <row r="106" spans="5:13" s="17" customFormat="1" ht="12">
      <c r="E106" s="15">
        <v>83</v>
      </c>
      <c r="F106" s="16" t="s">
        <v>30</v>
      </c>
      <c r="G106" s="24" t="s">
        <v>92</v>
      </c>
      <c r="H106" s="24" t="s">
        <v>207</v>
      </c>
      <c r="I106" s="46" t="s">
        <v>111</v>
      </c>
      <c r="J106" s="19">
        <f t="shared" si="3"/>
        <v>92.7</v>
      </c>
      <c r="K106" s="50">
        <v>92700</v>
      </c>
      <c r="L106" s="48">
        <f t="shared" si="4"/>
        <v>92.7</v>
      </c>
      <c r="M106" s="49" t="e">
        <f t="shared" si="5"/>
        <v>#VALUE!</v>
      </c>
    </row>
    <row r="107" spans="5:13" s="17" customFormat="1" ht="12">
      <c r="E107" s="15">
        <v>84</v>
      </c>
      <c r="F107" s="28" t="s">
        <v>250</v>
      </c>
      <c r="G107" s="24" t="s">
        <v>251</v>
      </c>
      <c r="H107" s="24" t="s">
        <v>207</v>
      </c>
      <c r="I107" s="46" t="s">
        <v>111</v>
      </c>
      <c r="J107" s="19">
        <f t="shared" si="3"/>
        <v>0.184</v>
      </c>
      <c r="K107" s="50">
        <v>184</v>
      </c>
      <c r="L107" s="48">
        <f t="shared" si="4"/>
        <v>0.184</v>
      </c>
      <c r="M107" s="49" t="e">
        <f t="shared" si="5"/>
        <v>#VALUE!</v>
      </c>
    </row>
    <row r="108" spans="5:13" s="17" customFormat="1" ht="12">
      <c r="E108" s="15">
        <v>85</v>
      </c>
      <c r="F108" s="16" t="s">
        <v>224</v>
      </c>
      <c r="G108" s="24" t="s">
        <v>92</v>
      </c>
      <c r="H108" s="24" t="s">
        <v>207</v>
      </c>
      <c r="I108" s="46" t="s">
        <v>111</v>
      </c>
      <c r="J108" s="19">
        <f t="shared" si="3"/>
        <v>1.67</v>
      </c>
      <c r="K108" s="50">
        <v>1670</v>
      </c>
      <c r="L108" s="48">
        <f t="shared" si="4"/>
        <v>1.67</v>
      </c>
      <c r="M108" s="49" t="e">
        <f t="shared" si="5"/>
        <v>#VALUE!</v>
      </c>
    </row>
    <row r="109" spans="5:13" s="17" customFormat="1" ht="12">
      <c r="E109" s="15">
        <v>86</v>
      </c>
      <c r="F109" s="16" t="s">
        <v>188</v>
      </c>
      <c r="G109" s="24" t="s">
        <v>92</v>
      </c>
      <c r="H109" s="24" t="s">
        <v>207</v>
      </c>
      <c r="I109" s="46" t="s">
        <v>111</v>
      </c>
      <c r="J109" s="19">
        <f t="shared" si="3"/>
        <v>1.55</v>
      </c>
      <c r="K109" s="50">
        <v>1550</v>
      </c>
      <c r="L109" s="48">
        <f t="shared" si="4"/>
        <v>1.55</v>
      </c>
      <c r="M109" s="49" t="e">
        <f t="shared" si="5"/>
        <v>#VALUE!</v>
      </c>
    </row>
    <row r="110" spans="5:13" s="17" customFormat="1" ht="48">
      <c r="E110" s="15">
        <v>87</v>
      </c>
      <c r="F110" s="23" t="s">
        <v>31</v>
      </c>
      <c r="G110" s="24" t="s">
        <v>92</v>
      </c>
      <c r="H110" s="24" t="s">
        <v>319</v>
      </c>
      <c r="I110" s="46" t="s">
        <v>111</v>
      </c>
      <c r="J110" s="19">
        <f t="shared" si="3"/>
        <v>97.44209</v>
      </c>
      <c r="K110" s="50">
        <v>97442.09</v>
      </c>
      <c r="L110" s="48">
        <f t="shared" si="4"/>
        <v>97.44209</v>
      </c>
      <c r="M110" s="49" t="e">
        <f t="shared" si="5"/>
        <v>#VALUE!</v>
      </c>
    </row>
    <row r="111" spans="5:13" s="17" customFormat="1" ht="12">
      <c r="E111" s="15">
        <v>88</v>
      </c>
      <c r="F111" s="16" t="s">
        <v>189</v>
      </c>
      <c r="G111" s="24" t="s">
        <v>173</v>
      </c>
      <c r="H111" s="24" t="s">
        <v>207</v>
      </c>
      <c r="I111" s="46" t="s">
        <v>111</v>
      </c>
      <c r="J111" s="19">
        <f t="shared" si="3"/>
        <v>2.85</v>
      </c>
      <c r="K111" s="50">
        <v>2850</v>
      </c>
      <c r="L111" s="48">
        <f t="shared" si="4"/>
        <v>2.85</v>
      </c>
      <c r="M111" s="49" t="e">
        <f t="shared" si="5"/>
        <v>#VALUE!</v>
      </c>
    </row>
    <row r="112" spans="5:13" s="17" customFormat="1" ht="24">
      <c r="E112" s="15">
        <v>89</v>
      </c>
      <c r="F112" s="23" t="s">
        <v>190</v>
      </c>
      <c r="G112" s="24" t="s">
        <v>185</v>
      </c>
      <c r="H112" s="24" t="s">
        <v>207</v>
      </c>
      <c r="I112" s="46" t="s">
        <v>111</v>
      </c>
      <c r="J112" s="19">
        <f t="shared" si="3"/>
        <v>7.88</v>
      </c>
      <c r="K112" s="50">
        <v>7880</v>
      </c>
      <c r="L112" s="48">
        <f t="shared" si="4"/>
        <v>7.88</v>
      </c>
      <c r="M112" s="49" t="e">
        <f t="shared" si="5"/>
        <v>#VALUE!</v>
      </c>
    </row>
    <row r="113" spans="5:13" s="17" customFormat="1" ht="12">
      <c r="E113" s="15">
        <v>90</v>
      </c>
      <c r="F113" s="16" t="s">
        <v>32</v>
      </c>
      <c r="G113" s="24" t="s">
        <v>131</v>
      </c>
      <c r="H113" s="24" t="s">
        <v>207</v>
      </c>
      <c r="I113" s="46" t="s">
        <v>111</v>
      </c>
      <c r="J113" s="19">
        <f t="shared" si="3"/>
        <v>5.79</v>
      </c>
      <c r="K113" s="50">
        <v>5790</v>
      </c>
      <c r="L113" s="48">
        <f t="shared" si="4"/>
        <v>5.79</v>
      </c>
      <c r="M113" s="49" t="e">
        <f t="shared" si="5"/>
        <v>#VALUE!</v>
      </c>
    </row>
    <row r="114" spans="5:13" s="17" customFormat="1" ht="36">
      <c r="E114" s="15"/>
      <c r="F114" s="23" t="s">
        <v>357</v>
      </c>
      <c r="G114" s="24" t="s">
        <v>335</v>
      </c>
      <c r="H114" s="24" t="s">
        <v>358</v>
      </c>
      <c r="I114" s="46">
        <v>30360</v>
      </c>
      <c r="J114" s="19">
        <f t="shared" si="3"/>
        <v>0</v>
      </c>
      <c r="K114" s="50"/>
      <c r="L114" s="48">
        <f t="shared" si="4"/>
        <v>0</v>
      </c>
      <c r="M114" s="49">
        <f t="shared" si="5"/>
        <v>30360</v>
      </c>
    </row>
    <row r="115" spans="5:13" s="17" customFormat="1" ht="24">
      <c r="E115" s="15">
        <v>91</v>
      </c>
      <c r="F115" s="16" t="s">
        <v>33</v>
      </c>
      <c r="G115" s="24" t="s">
        <v>94</v>
      </c>
      <c r="H115" s="24" t="s">
        <v>164</v>
      </c>
      <c r="I115" s="46">
        <v>80000</v>
      </c>
      <c r="J115" s="19">
        <f t="shared" si="3"/>
        <v>27.41123</v>
      </c>
      <c r="K115" s="50">
        <v>27411.23</v>
      </c>
      <c r="L115" s="48">
        <f t="shared" si="4"/>
        <v>27.41123</v>
      </c>
      <c r="M115" s="49">
        <f t="shared" si="5"/>
        <v>52588.770000000004</v>
      </c>
    </row>
    <row r="116" spans="5:13" s="17" customFormat="1" ht="24">
      <c r="E116" s="15">
        <v>92</v>
      </c>
      <c r="F116" s="23" t="s">
        <v>225</v>
      </c>
      <c r="G116" s="24" t="s">
        <v>226</v>
      </c>
      <c r="H116" s="24" t="s">
        <v>230</v>
      </c>
      <c r="I116" s="46">
        <v>25600</v>
      </c>
      <c r="J116" s="19">
        <f t="shared" si="3"/>
        <v>25.6</v>
      </c>
      <c r="K116" s="50">
        <v>25600</v>
      </c>
      <c r="L116" s="48">
        <f t="shared" si="4"/>
        <v>25.6</v>
      </c>
      <c r="M116" s="49">
        <f t="shared" si="5"/>
        <v>0</v>
      </c>
    </row>
    <row r="117" spans="5:13" s="17" customFormat="1" ht="24">
      <c r="E117" s="15"/>
      <c r="F117" s="55" t="s">
        <v>369</v>
      </c>
      <c r="G117" s="24" t="s">
        <v>370</v>
      </c>
      <c r="H117" s="24" t="s">
        <v>207</v>
      </c>
      <c r="I117" s="46"/>
      <c r="J117" s="19">
        <f t="shared" si="3"/>
        <v>0.656</v>
      </c>
      <c r="K117" s="50">
        <v>656</v>
      </c>
      <c r="L117" s="48">
        <f t="shared" si="4"/>
        <v>0.656</v>
      </c>
      <c r="M117" s="49">
        <f t="shared" si="5"/>
        <v>-656</v>
      </c>
    </row>
    <row r="118" spans="5:13" s="17" customFormat="1" ht="12">
      <c r="E118" s="15">
        <v>93</v>
      </c>
      <c r="F118" s="28" t="s">
        <v>252</v>
      </c>
      <c r="G118" s="24" t="s">
        <v>253</v>
      </c>
      <c r="H118" s="24" t="s">
        <v>207</v>
      </c>
      <c r="I118" s="46" t="s">
        <v>111</v>
      </c>
      <c r="J118" s="19">
        <f t="shared" si="3"/>
        <v>2.26</v>
      </c>
      <c r="K118" s="50">
        <v>2260</v>
      </c>
      <c r="L118" s="48">
        <f t="shared" si="4"/>
        <v>2.26</v>
      </c>
      <c r="M118" s="49" t="e">
        <f t="shared" si="5"/>
        <v>#VALUE!</v>
      </c>
    </row>
    <row r="119" spans="5:13" s="17" customFormat="1" ht="36">
      <c r="E119" s="15">
        <v>94</v>
      </c>
      <c r="F119" s="16" t="s">
        <v>34</v>
      </c>
      <c r="G119" s="24" t="s">
        <v>110</v>
      </c>
      <c r="H119" s="24" t="s">
        <v>207</v>
      </c>
      <c r="I119" s="46" t="s">
        <v>140</v>
      </c>
      <c r="J119" s="19">
        <f t="shared" si="3"/>
        <v>2.73</v>
      </c>
      <c r="K119" s="50">
        <v>2730</v>
      </c>
      <c r="L119" s="48">
        <f t="shared" si="4"/>
        <v>2.73</v>
      </c>
      <c r="M119" s="49" t="e">
        <f t="shared" si="5"/>
        <v>#VALUE!</v>
      </c>
    </row>
    <row r="120" spans="5:13" s="17" customFormat="1" ht="24">
      <c r="E120" s="15">
        <v>95</v>
      </c>
      <c r="F120" s="16" t="s">
        <v>35</v>
      </c>
      <c r="G120" s="24" t="s">
        <v>130</v>
      </c>
      <c r="H120" s="24" t="s">
        <v>207</v>
      </c>
      <c r="I120" s="46" t="s">
        <v>111</v>
      </c>
      <c r="J120" s="19">
        <f t="shared" si="3"/>
        <v>10.32</v>
      </c>
      <c r="K120" s="50">
        <v>10320</v>
      </c>
      <c r="L120" s="48">
        <f t="shared" si="4"/>
        <v>10.32</v>
      </c>
      <c r="M120" s="49" t="e">
        <f t="shared" si="5"/>
        <v>#VALUE!</v>
      </c>
    </row>
    <row r="121" spans="5:13" s="17" customFormat="1" ht="36">
      <c r="E121" s="15">
        <v>96</v>
      </c>
      <c r="F121" s="16" t="s">
        <v>36</v>
      </c>
      <c r="G121" s="24" t="s">
        <v>104</v>
      </c>
      <c r="H121" s="24" t="s">
        <v>207</v>
      </c>
      <c r="I121" s="46" t="s">
        <v>138</v>
      </c>
      <c r="J121" s="19">
        <f t="shared" si="3"/>
        <v>34.89821</v>
      </c>
      <c r="K121" s="50">
        <v>34898.21</v>
      </c>
      <c r="L121" s="48">
        <f t="shared" si="4"/>
        <v>34.89821</v>
      </c>
      <c r="M121" s="49" t="e">
        <f t="shared" si="5"/>
        <v>#VALUE!</v>
      </c>
    </row>
    <row r="122" spans="5:13" s="17" customFormat="1" ht="12">
      <c r="E122" s="15">
        <v>97</v>
      </c>
      <c r="F122" s="28" t="s">
        <v>254</v>
      </c>
      <c r="G122" s="24" t="s">
        <v>104</v>
      </c>
      <c r="H122" s="24" t="s">
        <v>207</v>
      </c>
      <c r="I122" s="46" t="s">
        <v>291</v>
      </c>
      <c r="J122" s="19">
        <f t="shared" si="3"/>
        <v>0.1</v>
      </c>
      <c r="K122" s="50">
        <v>100</v>
      </c>
      <c r="L122" s="48">
        <f t="shared" si="4"/>
        <v>0.1</v>
      </c>
      <c r="M122" s="49" t="e">
        <f t="shared" si="5"/>
        <v>#VALUE!</v>
      </c>
    </row>
    <row r="123" spans="5:13" s="17" customFormat="1" ht="36">
      <c r="E123" s="15">
        <v>98</v>
      </c>
      <c r="F123" s="23" t="s">
        <v>69</v>
      </c>
      <c r="G123" s="24" t="s">
        <v>105</v>
      </c>
      <c r="H123" s="24" t="s">
        <v>327</v>
      </c>
      <c r="I123" s="46" t="s">
        <v>141</v>
      </c>
      <c r="J123" s="19">
        <f t="shared" si="3"/>
        <v>15.722100000000001</v>
      </c>
      <c r="K123" s="50">
        <v>15722.1</v>
      </c>
      <c r="L123" s="48">
        <f t="shared" si="4"/>
        <v>15.722100000000001</v>
      </c>
      <c r="M123" s="49" t="e">
        <f t="shared" si="5"/>
        <v>#VALUE!</v>
      </c>
    </row>
    <row r="124" spans="5:13" s="17" customFormat="1" ht="36">
      <c r="E124" s="15">
        <v>99</v>
      </c>
      <c r="F124" s="23" t="s">
        <v>37</v>
      </c>
      <c r="G124" s="24" t="s">
        <v>132</v>
      </c>
      <c r="H124" s="24" t="s">
        <v>171</v>
      </c>
      <c r="I124" s="46" t="s">
        <v>138</v>
      </c>
      <c r="J124" s="19">
        <f t="shared" si="3"/>
        <v>7.7641599999999995</v>
      </c>
      <c r="K124" s="50">
        <v>7764.16</v>
      </c>
      <c r="L124" s="48">
        <f t="shared" si="4"/>
        <v>7.7641599999999995</v>
      </c>
      <c r="M124" s="49" t="e">
        <f t="shared" si="5"/>
        <v>#VALUE!</v>
      </c>
    </row>
    <row r="125" spans="5:13" s="17" customFormat="1" ht="24">
      <c r="E125" s="15">
        <v>100</v>
      </c>
      <c r="F125" s="28" t="s">
        <v>292</v>
      </c>
      <c r="G125" s="24" t="s">
        <v>130</v>
      </c>
      <c r="H125" s="24"/>
      <c r="I125" s="46"/>
      <c r="J125" s="19">
        <f t="shared" si="3"/>
        <v>4.09783</v>
      </c>
      <c r="K125" s="50">
        <v>4097.83</v>
      </c>
      <c r="L125" s="48">
        <f t="shared" si="4"/>
        <v>4.09783</v>
      </c>
      <c r="M125" s="49">
        <f t="shared" si="5"/>
        <v>-4097.83</v>
      </c>
    </row>
    <row r="126" spans="5:13" s="17" customFormat="1" ht="12">
      <c r="E126" s="15">
        <v>101</v>
      </c>
      <c r="F126" s="28" t="s">
        <v>255</v>
      </c>
      <c r="G126" s="24" t="s">
        <v>93</v>
      </c>
      <c r="H126" s="24" t="s">
        <v>207</v>
      </c>
      <c r="I126" s="46" t="s">
        <v>111</v>
      </c>
      <c r="J126" s="19">
        <f t="shared" si="3"/>
        <v>2.624</v>
      </c>
      <c r="K126" s="50">
        <v>2624</v>
      </c>
      <c r="L126" s="48">
        <f t="shared" si="4"/>
        <v>2.624</v>
      </c>
      <c r="M126" s="49" t="e">
        <f t="shared" si="5"/>
        <v>#VALUE!</v>
      </c>
    </row>
    <row r="127" spans="5:13" s="17" customFormat="1" ht="12">
      <c r="E127" s="15">
        <v>102</v>
      </c>
      <c r="F127" s="16" t="s">
        <v>38</v>
      </c>
      <c r="G127" s="24" t="s">
        <v>97</v>
      </c>
      <c r="H127" s="24" t="s">
        <v>207</v>
      </c>
      <c r="I127" s="46" t="s">
        <v>111</v>
      </c>
      <c r="J127" s="19">
        <f t="shared" si="3"/>
        <v>6.08</v>
      </c>
      <c r="K127" s="50">
        <v>6080</v>
      </c>
      <c r="L127" s="48">
        <f t="shared" si="4"/>
        <v>6.08</v>
      </c>
      <c r="M127" s="49" t="e">
        <f t="shared" si="5"/>
        <v>#VALUE!</v>
      </c>
    </row>
    <row r="128" spans="5:13" s="17" customFormat="1" ht="12">
      <c r="E128" s="15">
        <v>103</v>
      </c>
      <c r="F128" s="28" t="s">
        <v>293</v>
      </c>
      <c r="G128" s="24" t="s">
        <v>93</v>
      </c>
      <c r="H128" s="24"/>
      <c r="I128" s="46"/>
      <c r="J128" s="19">
        <f t="shared" si="3"/>
        <v>2.6736</v>
      </c>
      <c r="K128" s="50">
        <v>2673.6</v>
      </c>
      <c r="L128" s="48">
        <f t="shared" si="4"/>
        <v>2.6736</v>
      </c>
      <c r="M128" s="49">
        <f t="shared" si="5"/>
        <v>-2673.6</v>
      </c>
    </row>
    <row r="129" spans="5:13" s="17" customFormat="1" ht="12">
      <c r="E129" s="15">
        <v>104</v>
      </c>
      <c r="F129" s="28" t="s">
        <v>294</v>
      </c>
      <c r="G129" s="24" t="s">
        <v>92</v>
      </c>
      <c r="H129" s="24"/>
      <c r="I129" s="46"/>
      <c r="J129" s="19">
        <f t="shared" si="3"/>
        <v>7.029</v>
      </c>
      <c r="K129" s="50">
        <v>7029</v>
      </c>
      <c r="L129" s="48">
        <f t="shared" si="4"/>
        <v>7.029</v>
      </c>
      <c r="M129" s="49">
        <f t="shared" si="5"/>
        <v>-7029</v>
      </c>
    </row>
    <row r="130" spans="5:13" s="17" customFormat="1" ht="36">
      <c r="E130" s="30">
        <v>105</v>
      </c>
      <c r="F130" s="23" t="s">
        <v>39</v>
      </c>
      <c r="G130" s="24" t="s">
        <v>133</v>
      </c>
      <c r="H130" s="24" t="s">
        <v>162</v>
      </c>
      <c r="I130" s="57" t="s">
        <v>138</v>
      </c>
      <c r="J130" s="19">
        <f t="shared" si="3"/>
        <v>20.82475</v>
      </c>
      <c r="K130" s="50">
        <v>20824.75</v>
      </c>
      <c r="L130" s="48">
        <f t="shared" si="4"/>
        <v>20.82475</v>
      </c>
      <c r="M130" s="49" t="e">
        <f t="shared" si="5"/>
        <v>#VALUE!</v>
      </c>
    </row>
    <row r="131" spans="5:13" s="17" customFormat="1" ht="12">
      <c r="E131" s="15">
        <v>106</v>
      </c>
      <c r="F131" s="28" t="s">
        <v>256</v>
      </c>
      <c r="G131" s="24" t="s">
        <v>251</v>
      </c>
      <c r="H131" s="24" t="s">
        <v>207</v>
      </c>
      <c r="I131" s="46" t="s">
        <v>111</v>
      </c>
      <c r="J131" s="19">
        <f t="shared" si="3"/>
        <v>1.1475799999999998</v>
      </c>
      <c r="K131" s="50">
        <v>1147.58</v>
      </c>
      <c r="L131" s="48">
        <f t="shared" si="4"/>
        <v>1.1475799999999998</v>
      </c>
      <c r="M131" s="49" t="e">
        <f t="shared" si="5"/>
        <v>#VALUE!</v>
      </c>
    </row>
    <row r="132" spans="5:13" s="17" customFormat="1" ht="12">
      <c r="E132" s="15">
        <v>107</v>
      </c>
      <c r="F132" s="16" t="s">
        <v>40</v>
      </c>
      <c r="G132" s="24" t="s">
        <v>92</v>
      </c>
      <c r="H132" s="24" t="s">
        <v>207</v>
      </c>
      <c r="I132" s="46" t="s">
        <v>111</v>
      </c>
      <c r="J132" s="19">
        <f t="shared" si="3"/>
        <v>10.0935</v>
      </c>
      <c r="K132" s="50">
        <v>10093.5</v>
      </c>
      <c r="L132" s="48">
        <f t="shared" si="4"/>
        <v>10.0935</v>
      </c>
      <c r="M132" s="49" t="e">
        <f t="shared" si="5"/>
        <v>#VALUE!</v>
      </c>
    </row>
    <row r="133" spans="5:13" s="17" customFormat="1" ht="36">
      <c r="E133" s="15">
        <v>108</v>
      </c>
      <c r="F133" s="23" t="s">
        <v>70</v>
      </c>
      <c r="G133" s="24" t="s">
        <v>134</v>
      </c>
      <c r="H133" s="24" t="s">
        <v>157</v>
      </c>
      <c r="I133" s="46" t="s">
        <v>138</v>
      </c>
      <c r="J133" s="19">
        <f t="shared" si="3"/>
        <v>0.83875</v>
      </c>
      <c r="K133" s="50">
        <v>838.75</v>
      </c>
      <c r="L133" s="48">
        <f t="shared" si="4"/>
        <v>0.83875</v>
      </c>
      <c r="M133" s="49" t="e">
        <f t="shared" si="5"/>
        <v>#VALUE!</v>
      </c>
    </row>
    <row r="134" spans="5:13" s="17" customFormat="1" ht="36">
      <c r="E134" s="15">
        <v>109</v>
      </c>
      <c r="F134" s="23" t="s">
        <v>191</v>
      </c>
      <c r="G134" s="24" t="s">
        <v>192</v>
      </c>
      <c r="H134" s="24" t="s">
        <v>321</v>
      </c>
      <c r="I134" s="46" t="s">
        <v>111</v>
      </c>
      <c r="J134" s="19">
        <f t="shared" si="3"/>
        <v>5.614</v>
      </c>
      <c r="K134" s="50">
        <v>5614</v>
      </c>
      <c r="L134" s="48">
        <f t="shared" si="4"/>
        <v>5.614</v>
      </c>
      <c r="M134" s="49" t="e">
        <f t="shared" si="5"/>
        <v>#VALUE!</v>
      </c>
    </row>
    <row r="135" spans="5:13" s="17" customFormat="1" ht="24">
      <c r="E135" s="15">
        <v>110</v>
      </c>
      <c r="F135" s="29" t="s">
        <v>295</v>
      </c>
      <c r="G135" s="24" t="s">
        <v>296</v>
      </c>
      <c r="H135" s="24" t="s">
        <v>323</v>
      </c>
      <c r="I135" s="46">
        <v>37480.5</v>
      </c>
      <c r="J135" s="19">
        <f t="shared" si="3"/>
        <v>37.4805</v>
      </c>
      <c r="K135" s="50">
        <v>37480.5</v>
      </c>
      <c r="L135" s="48">
        <f t="shared" si="4"/>
        <v>37.4805</v>
      </c>
      <c r="M135" s="49">
        <f t="shared" si="5"/>
        <v>0</v>
      </c>
    </row>
    <row r="136" spans="5:13" s="17" customFormat="1" ht="24">
      <c r="E136" s="15">
        <v>111</v>
      </c>
      <c r="F136" s="16" t="s">
        <v>193</v>
      </c>
      <c r="G136" s="24" t="s">
        <v>185</v>
      </c>
      <c r="H136" s="24" t="s">
        <v>207</v>
      </c>
      <c r="I136" s="46" t="s">
        <v>111</v>
      </c>
      <c r="J136" s="19">
        <f t="shared" si="3"/>
        <v>8.27</v>
      </c>
      <c r="K136" s="50">
        <v>8270</v>
      </c>
      <c r="L136" s="48">
        <f t="shared" si="4"/>
        <v>8.27</v>
      </c>
      <c r="M136" s="49" t="e">
        <f t="shared" si="5"/>
        <v>#VALUE!</v>
      </c>
    </row>
    <row r="137" spans="5:13" s="17" customFormat="1" ht="48">
      <c r="E137" s="15">
        <v>112</v>
      </c>
      <c r="F137" s="23" t="s">
        <v>41</v>
      </c>
      <c r="G137" s="24" t="s">
        <v>93</v>
      </c>
      <c r="H137" s="24" t="s">
        <v>332</v>
      </c>
      <c r="I137" s="46" t="s">
        <v>111</v>
      </c>
      <c r="J137" s="19">
        <f t="shared" si="3"/>
        <v>260.43701999999996</v>
      </c>
      <c r="K137" s="50">
        <v>260437.02</v>
      </c>
      <c r="L137" s="48">
        <f t="shared" si="4"/>
        <v>260.43701999999996</v>
      </c>
      <c r="M137" s="49" t="e">
        <f t="shared" si="5"/>
        <v>#VALUE!</v>
      </c>
    </row>
    <row r="138" spans="5:13" s="17" customFormat="1" ht="72">
      <c r="E138" s="15">
        <v>113</v>
      </c>
      <c r="F138" s="23" t="s">
        <v>71</v>
      </c>
      <c r="G138" s="24" t="s">
        <v>106</v>
      </c>
      <c r="H138" s="24" t="s">
        <v>149</v>
      </c>
      <c r="I138" s="46" t="s">
        <v>371</v>
      </c>
      <c r="J138" s="19">
        <f t="shared" si="3"/>
        <v>2.85</v>
      </c>
      <c r="K138" s="50">
        <v>2850</v>
      </c>
      <c r="L138" s="48">
        <f t="shared" si="4"/>
        <v>2.85</v>
      </c>
      <c r="M138" s="49" t="e">
        <f t="shared" si="5"/>
        <v>#VALUE!</v>
      </c>
    </row>
    <row r="139" spans="5:13" s="17" customFormat="1" ht="12">
      <c r="E139" s="15">
        <v>114</v>
      </c>
      <c r="F139" s="28" t="s">
        <v>297</v>
      </c>
      <c r="G139" s="24" t="s">
        <v>92</v>
      </c>
      <c r="H139" s="24"/>
      <c r="I139" s="46"/>
      <c r="J139" s="19">
        <f t="shared" si="3"/>
        <v>1.3</v>
      </c>
      <c r="K139" s="50">
        <v>1300</v>
      </c>
      <c r="L139" s="48">
        <f t="shared" si="4"/>
        <v>1.3</v>
      </c>
      <c r="M139" s="49">
        <f t="shared" si="5"/>
        <v>-1300</v>
      </c>
    </row>
    <row r="140" spans="5:13" s="17" customFormat="1" ht="36">
      <c r="E140" s="15">
        <v>115</v>
      </c>
      <c r="F140" s="16" t="s">
        <v>42</v>
      </c>
      <c r="G140" s="18" t="s">
        <v>100</v>
      </c>
      <c r="H140" s="24" t="s">
        <v>147</v>
      </c>
      <c r="I140" s="46" t="s">
        <v>111</v>
      </c>
      <c r="J140" s="19">
        <f aca="true" t="shared" si="6" ref="J140:J184">L140</f>
        <v>17.82425</v>
      </c>
      <c r="K140" s="50">
        <v>17824.25</v>
      </c>
      <c r="L140" s="48">
        <f aca="true" t="shared" si="7" ref="L140:L184">K140/1000</f>
        <v>17.82425</v>
      </c>
      <c r="M140" s="49" t="e">
        <f aca="true" t="shared" si="8" ref="M140:M185">I140-K140</f>
        <v>#VALUE!</v>
      </c>
    </row>
    <row r="141" spans="5:13" s="17" customFormat="1" ht="24">
      <c r="E141" s="15">
        <v>116</v>
      </c>
      <c r="F141" s="23" t="s">
        <v>43</v>
      </c>
      <c r="G141" s="24" t="s">
        <v>135</v>
      </c>
      <c r="H141" s="24" t="s">
        <v>154</v>
      </c>
      <c r="I141" s="46" t="s">
        <v>372</v>
      </c>
      <c r="J141" s="19">
        <f t="shared" si="6"/>
        <v>4.74</v>
      </c>
      <c r="K141" s="50">
        <v>4740</v>
      </c>
      <c r="L141" s="48">
        <f t="shared" si="7"/>
        <v>4.74</v>
      </c>
      <c r="M141" s="49" t="e">
        <f t="shared" si="8"/>
        <v>#VALUE!</v>
      </c>
    </row>
    <row r="142" spans="5:13" s="17" customFormat="1" ht="24">
      <c r="E142" s="15">
        <v>117</v>
      </c>
      <c r="F142" s="28" t="s">
        <v>257</v>
      </c>
      <c r="G142" s="24" t="s">
        <v>258</v>
      </c>
      <c r="H142" s="24" t="s">
        <v>306</v>
      </c>
      <c r="I142" s="46">
        <v>2619</v>
      </c>
      <c r="J142" s="19">
        <f t="shared" si="6"/>
        <v>1.261</v>
      </c>
      <c r="K142" s="50">
        <v>1261</v>
      </c>
      <c r="L142" s="48">
        <f t="shared" si="7"/>
        <v>1.261</v>
      </c>
      <c r="M142" s="49">
        <f t="shared" si="8"/>
        <v>1358</v>
      </c>
    </row>
    <row r="143" spans="5:13" s="17" customFormat="1" ht="24">
      <c r="E143" s="15">
        <v>118</v>
      </c>
      <c r="F143" s="16" t="s">
        <v>194</v>
      </c>
      <c r="G143" s="24" t="s">
        <v>177</v>
      </c>
      <c r="H143" s="24" t="s">
        <v>207</v>
      </c>
      <c r="I143" s="46" t="s">
        <v>111</v>
      </c>
      <c r="J143" s="19">
        <f t="shared" si="6"/>
        <v>0.54</v>
      </c>
      <c r="K143" s="50">
        <v>540</v>
      </c>
      <c r="L143" s="48">
        <f t="shared" si="7"/>
        <v>0.54</v>
      </c>
      <c r="M143" s="49" t="e">
        <f t="shared" si="8"/>
        <v>#VALUE!</v>
      </c>
    </row>
    <row r="144" spans="5:13" s="17" customFormat="1" ht="12">
      <c r="E144" s="15">
        <v>119</v>
      </c>
      <c r="F144" s="23" t="s">
        <v>44</v>
      </c>
      <c r="G144" s="18" t="s">
        <v>93</v>
      </c>
      <c r="H144" s="24" t="s">
        <v>207</v>
      </c>
      <c r="I144" s="46" t="s">
        <v>111</v>
      </c>
      <c r="J144" s="19">
        <f t="shared" si="6"/>
        <v>39.967</v>
      </c>
      <c r="K144" s="50">
        <v>39967</v>
      </c>
      <c r="L144" s="48">
        <f t="shared" si="7"/>
        <v>39.967</v>
      </c>
      <c r="M144" s="49" t="e">
        <f t="shared" si="8"/>
        <v>#VALUE!</v>
      </c>
    </row>
    <row r="145" spans="5:13" s="17" customFormat="1" ht="12">
      <c r="E145" s="15">
        <v>120</v>
      </c>
      <c r="F145" s="16" t="s">
        <v>227</v>
      </c>
      <c r="G145" s="24" t="s">
        <v>92</v>
      </c>
      <c r="H145" s="24" t="s">
        <v>207</v>
      </c>
      <c r="I145" s="46" t="s">
        <v>111</v>
      </c>
      <c r="J145" s="19">
        <f t="shared" si="6"/>
        <v>1.105</v>
      </c>
      <c r="K145" s="50">
        <v>1105</v>
      </c>
      <c r="L145" s="48">
        <f t="shared" si="7"/>
        <v>1.105</v>
      </c>
      <c r="M145" s="49" t="e">
        <f t="shared" si="8"/>
        <v>#VALUE!</v>
      </c>
    </row>
    <row r="146" spans="5:13" s="17" customFormat="1" ht="24">
      <c r="E146" s="15">
        <v>121</v>
      </c>
      <c r="F146" s="28" t="s">
        <v>298</v>
      </c>
      <c r="G146" s="24" t="s">
        <v>299</v>
      </c>
      <c r="H146" s="24"/>
      <c r="I146" s="46"/>
      <c r="J146" s="19">
        <f t="shared" si="6"/>
        <v>9.55</v>
      </c>
      <c r="K146" s="50">
        <v>9550</v>
      </c>
      <c r="L146" s="48">
        <f t="shared" si="7"/>
        <v>9.55</v>
      </c>
      <c r="M146" s="49">
        <f t="shared" si="8"/>
        <v>-9550</v>
      </c>
    </row>
    <row r="147" spans="5:13" s="17" customFormat="1" ht="24">
      <c r="E147" s="15">
        <v>122</v>
      </c>
      <c r="F147" s="16" t="s">
        <v>72</v>
      </c>
      <c r="G147" s="24" t="s">
        <v>107</v>
      </c>
      <c r="H147" s="24" t="s">
        <v>170</v>
      </c>
      <c r="I147" s="46" t="s">
        <v>112</v>
      </c>
      <c r="J147" s="19">
        <f t="shared" si="6"/>
        <v>3106.60043</v>
      </c>
      <c r="K147" s="50">
        <v>3106600.43</v>
      </c>
      <c r="L147" s="48">
        <f t="shared" si="7"/>
        <v>3106.60043</v>
      </c>
      <c r="M147" s="49" t="e">
        <f t="shared" si="8"/>
        <v>#VALUE!</v>
      </c>
    </row>
    <row r="148" spans="5:13" s="17" customFormat="1" ht="12">
      <c r="E148" s="15">
        <v>123</v>
      </c>
      <c r="F148" s="28" t="s">
        <v>259</v>
      </c>
      <c r="G148" s="24" t="s">
        <v>92</v>
      </c>
      <c r="H148" s="24" t="s">
        <v>207</v>
      </c>
      <c r="I148" s="46" t="s">
        <v>111</v>
      </c>
      <c r="J148" s="19">
        <f t="shared" si="6"/>
        <v>5.02552</v>
      </c>
      <c r="K148" s="50">
        <v>5025.52</v>
      </c>
      <c r="L148" s="48">
        <f t="shared" si="7"/>
        <v>5.02552</v>
      </c>
      <c r="M148" s="49" t="e">
        <f t="shared" si="8"/>
        <v>#VALUE!</v>
      </c>
    </row>
    <row r="149" spans="5:13" s="17" customFormat="1" ht="36">
      <c r="E149" s="15">
        <v>124</v>
      </c>
      <c r="F149" s="23" t="s">
        <v>113</v>
      </c>
      <c r="G149" s="24" t="s">
        <v>136</v>
      </c>
      <c r="H149" s="24" t="s">
        <v>158</v>
      </c>
      <c r="I149" s="46" t="s">
        <v>307</v>
      </c>
      <c r="J149" s="19">
        <f t="shared" si="6"/>
        <v>5.76</v>
      </c>
      <c r="K149" s="50">
        <v>5760</v>
      </c>
      <c r="L149" s="48">
        <f t="shared" si="7"/>
        <v>5.76</v>
      </c>
      <c r="M149" s="49" t="e">
        <f t="shared" si="8"/>
        <v>#VALUE!</v>
      </c>
    </row>
    <row r="150" spans="5:13" s="17" customFormat="1" ht="12">
      <c r="E150" s="15">
        <v>125</v>
      </c>
      <c r="F150" s="16" t="s">
        <v>195</v>
      </c>
      <c r="G150" s="24" t="s">
        <v>92</v>
      </c>
      <c r="H150" s="24" t="s">
        <v>163</v>
      </c>
      <c r="I150" s="46" t="s">
        <v>111</v>
      </c>
      <c r="J150" s="19">
        <f t="shared" si="6"/>
        <v>0.258</v>
      </c>
      <c r="K150" s="50">
        <v>258</v>
      </c>
      <c r="L150" s="48">
        <f t="shared" si="7"/>
        <v>0.258</v>
      </c>
      <c r="M150" s="49" t="e">
        <f t="shared" si="8"/>
        <v>#VALUE!</v>
      </c>
    </row>
    <row r="151" spans="5:13" s="17" customFormat="1" ht="24">
      <c r="E151" s="15">
        <v>126</v>
      </c>
      <c r="F151" s="16" t="s">
        <v>45</v>
      </c>
      <c r="G151" s="24" t="s">
        <v>96</v>
      </c>
      <c r="H151" s="24" t="s">
        <v>163</v>
      </c>
      <c r="I151" s="46" t="s">
        <v>111</v>
      </c>
      <c r="J151" s="19">
        <f t="shared" si="6"/>
        <v>5.03</v>
      </c>
      <c r="K151" s="50">
        <v>5030</v>
      </c>
      <c r="L151" s="48">
        <f t="shared" si="7"/>
        <v>5.03</v>
      </c>
      <c r="M151" s="49" t="e">
        <f t="shared" si="8"/>
        <v>#VALUE!</v>
      </c>
    </row>
    <row r="152" spans="5:13" s="17" customFormat="1" ht="36">
      <c r="E152" s="15">
        <v>127</v>
      </c>
      <c r="F152" s="23" t="s">
        <v>46</v>
      </c>
      <c r="G152" s="24" t="s">
        <v>93</v>
      </c>
      <c r="H152" s="24" t="s">
        <v>165</v>
      </c>
      <c r="I152" s="46" t="s">
        <v>111</v>
      </c>
      <c r="J152" s="19">
        <f t="shared" si="6"/>
        <v>1279.076</v>
      </c>
      <c r="K152" s="50">
        <v>1279076</v>
      </c>
      <c r="L152" s="48">
        <f t="shared" si="7"/>
        <v>1279.076</v>
      </c>
      <c r="M152" s="49" t="e">
        <f t="shared" si="8"/>
        <v>#VALUE!</v>
      </c>
    </row>
    <row r="153" spans="5:13" s="17" customFormat="1" ht="48">
      <c r="E153" s="15">
        <v>128</v>
      </c>
      <c r="F153" s="23" t="s">
        <v>73</v>
      </c>
      <c r="G153" s="24" t="s">
        <v>137</v>
      </c>
      <c r="H153" s="24" t="s">
        <v>204</v>
      </c>
      <c r="I153" s="46" t="s">
        <v>142</v>
      </c>
      <c r="J153" s="19">
        <f t="shared" si="6"/>
        <v>83.45002000000001</v>
      </c>
      <c r="K153" s="50">
        <v>83450.02</v>
      </c>
      <c r="L153" s="48">
        <f t="shared" si="7"/>
        <v>83.45002000000001</v>
      </c>
      <c r="M153" s="49" t="e">
        <f t="shared" si="8"/>
        <v>#VALUE!</v>
      </c>
    </row>
    <row r="154" spans="5:13" s="17" customFormat="1" ht="12">
      <c r="E154" s="15"/>
      <c r="F154" s="55" t="s">
        <v>373</v>
      </c>
      <c r="G154" s="24" t="s">
        <v>374</v>
      </c>
      <c r="H154" s="24"/>
      <c r="I154" s="46"/>
      <c r="J154" s="19">
        <f t="shared" si="6"/>
        <v>1.45</v>
      </c>
      <c r="K154" s="50">
        <v>1450</v>
      </c>
      <c r="L154" s="48">
        <f t="shared" si="7"/>
        <v>1.45</v>
      </c>
      <c r="M154" s="49">
        <f t="shared" si="8"/>
        <v>-1450</v>
      </c>
    </row>
    <row r="155" spans="5:13" s="17" customFormat="1" ht="36">
      <c r="E155" s="15">
        <v>129</v>
      </c>
      <c r="F155" s="23" t="s">
        <v>196</v>
      </c>
      <c r="G155" s="24" t="s">
        <v>130</v>
      </c>
      <c r="H155" s="24" t="s">
        <v>207</v>
      </c>
      <c r="I155" s="46" t="s">
        <v>138</v>
      </c>
      <c r="J155" s="19">
        <f t="shared" si="6"/>
        <v>0.25</v>
      </c>
      <c r="K155" s="50">
        <v>250</v>
      </c>
      <c r="L155" s="48">
        <f t="shared" si="7"/>
        <v>0.25</v>
      </c>
      <c r="M155" s="49" t="e">
        <f t="shared" si="8"/>
        <v>#VALUE!</v>
      </c>
    </row>
    <row r="156" spans="5:13" s="17" customFormat="1" ht="24">
      <c r="E156" s="15">
        <v>130</v>
      </c>
      <c r="F156" s="29" t="s">
        <v>260</v>
      </c>
      <c r="G156" s="24" t="s">
        <v>92</v>
      </c>
      <c r="H156" s="24" t="s">
        <v>305</v>
      </c>
      <c r="I156" s="46">
        <v>78000</v>
      </c>
      <c r="J156" s="19">
        <f t="shared" si="6"/>
        <v>82.12</v>
      </c>
      <c r="K156" s="50">
        <v>82120</v>
      </c>
      <c r="L156" s="48">
        <f t="shared" si="7"/>
        <v>82.12</v>
      </c>
      <c r="M156" s="49">
        <f t="shared" si="8"/>
        <v>-4120</v>
      </c>
    </row>
    <row r="157" spans="5:13" s="17" customFormat="1" ht="24">
      <c r="E157" s="15"/>
      <c r="F157" s="29" t="s">
        <v>260</v>
      </c>
      <c r="G157" s="24" t="s">
        <v>310</v>
      </c>
      <c r="H157" s="24" t="s">
        <v>356</v>
      </c>
      <c r="I157" s="46">
        <v>117000</v>
      </c>
      <c r="J157" s="19">
        <f t="shared" si="6"/>
        <v>0</v>
      </c>
      <c r="K157" s="50"/>
      <c r="L157" s="48">
        <f t="shared" si="7"/>
        <v>0</v>
      </c>
      <c r="M157" s="49">
        <f t="shared" si="8"/>
        <v>117000</v>
      </c>
    </row>
    <row r="158" spans="5:13" s="17" customFormat="1" ht="12">
      <c r="E158" s="15">
        <v>131</v>
      </c>
      <c r="F158" s="16" t="s">
        <v>47</v>
      </c>
      <c r="G158" s="24" t="s">
        <v>92</v>
      </c>
      <c r="H158" s="24" t="s">
        <v>207</v>
      </c>
      <c r="I158" s="46" t="s">
        <v>111</v>
      </c>
      <c r="J158" s="19">
        <f t="shared" si="6"/>
        <v>3.97572</v>
      </c>
      <c r="K158" s="50">
        <v>3975.72</v>
      </c>
      <c r="L158" s="48">
        <f t="shared" si="7"/>
        <v>3.97572</v>
      </c>
      <c r="M158" s="49" t="e">
        <f t="shared" si="8"/>
        <v>#VALUE!</v>
      </c>
    </row>
    <row r="159" spans="5:13" s="17" customFormat="1" ht="12">
      <c r="E159" s="15">
        <v>132</v>
      </c>
      <c r="F159" s="16" t="s">
        <v>48</v>
      </c>
      <c r="G159" s="24" t="s">
        <v>131</v>
      </c>
      <c r="H159" s="24" t="s">
        <v>207</v>
      </c>
      <c r="I159" s="46" t="s">
        <v>111</v>
      </c>
      <c r="J159" s="19">
        <f t="shared" si="6"/>
        <v>9.6</v>
      </c>
      <c r="K159" s="50">
        <v>9600</v>
      </c>
      <c r="L159" s="48">
        <f t="shared" si="7"/>
        <v>9.6</v>
      </c>
      <c r="M159" s="49" t="e">
        <f t="shared" si="8"/>
        <v>#VALUE!</v>
      </c>
    </row>
    <row r="160" spans="5:13" s="17" customFormat="1" ht="33.75">
      <c r="E160" s="15">
        <v>133</v>
      </c>
      <c r="F160" s="23" t="s">
        <v>49</v>
      </c>
      <c r="G160" s="24" t="s">
        <v>130</v>
      </c>
      <c r="H160" s="24" t="s">
        <v>207</v>
      </c>
      <c r="I160" s="57" t="s">
        <v>138</v>
      </c>
      <c r="J160" s="19">
        <f t="shared" si="6"/>
        <v>2.89187</v>
      </c>
      <c r="K160" s="50">
        <v>2891.87</v>
      </c>
      <c r="L160" s="48">
        <f t="shared" si="7"/>
        <v>2.89187</v>
      </c>
      <c r="M160" s="49" t="e">
        <f t="shared" si="8"/>
        <v>#VALUE!</v>
      </c>
    </row>
    <row r="161" spans="5:13" s="17" customFormat="1" ht="60">
      <c r="E161" s="15">
        <v>134</v>
      </c>
      <c r="F161" s="16" t="s">
        <v>114</v>
      </c>
      <c r="G161" s="24" t="s">
        <v>115</v>
      </c>
      <c r="H161" s="24" t="s">
        <v>155</v>
      </c>
      <c r="I161" s="46">
        <v>154344</v>
      </c>
      <c r="J161" s="19">
        <f t="shared" si="6"/>
        <v>55.485</v>
      </c>
      <c r="K161" s="50">
        <v>55485</v>
      </c>
      <c r="L161" s="48">
        <f t="shared" si="7"/>
        <v>55.485</v>
      </c>
      <c r="M161" s="49">
        <f t="shared" si="8"/>
        <v>98859</v>
      </c>
    </row>
    <row r="162" spans="5:13" s="17" customFormat="1" ht="12">
      <c r="E162" s="15">
        <v>135</v>
      </c>
      <c r="F162" s="16" t="s">
        <v>197</v>
      </c>
      <c r="G162" s="24" t="s">
        <v>92</v>
      </c>
      <c r="H162" s="24" t="s">
        <v>202</v>
      </c>
      <c r="I162" s="46" t="s">
        <v>111</v>
      </c>
      <c r="J162" s="19">
        <f t="shared" si="6"/>
        <v>6.85742</v>
      </c>
      <c r="K162" s="50">
        <v>6857.42</v>
      </c>
      <c r="L162" s="48">
        <f t="shared" si="7"/>
        <v>6.85742</v>
      </c>
      <c r="M162" s="49" t="e">
        <f t="shared" si="8"/>
        <v>#VALUE!</v>
      </c>
    </row>
    <row r="163" spans="5:13" s="17" customFormat="1" ht="24">
      <c r="E163" s="15">
        <v>136</v>
      </c>
      <c r="F163" s="16" t="s">
        <v>198</v>
      </c>
      <c r="G163" s="24" t="s">
        <v>93</v>
      </c>
      <c r="H163" s="24" t="s">
        <v>203</v>
      </c>
      <c r="I163" s="46">
        <v>2880</v>
      </c>
      <c r="J163" s="19">
        <f t="shared" si="6"/>
        <v>2.88</v>
      </c>
      <c r="K163" s="50">
        <v>2880</v>
      </c>
      <c r="L163" s="48">
        <f t="shared" si="7"/>
        <v>2.88</v>
      </c>
      <c r="M163" s="49">
        <f t="shared" si="8"/>
        <v>0</v>
      </c>
    </row>
    <row r="164" spans="5:13" s="17" customFormat="1" ht="12">
      <c r="E164" s="15">
        <v>137</v>
      </c>
      <c r="F164" s="16" t="s">
        <v>50</v>
      </c>
      <c r="G164" s="24" t="s">
        <v>92</v>
      </c>
      <c r="H164" s="24" t="s">
        <v>207</v>
      </c>
      <c r="I164" s="46" t="s">
        <v>111</v>
      </c>
      <c r="J164" s="19">
        <f t="shared" si="6"/>
        <v>19.343919999999997</v>
      </c>
      <c r="K164" s="50">
        <v>19343.92</v>
      </c>
      <c r="L164" s="48">
        <f t="shared" si="7"/>
        <v>19.343919999999997</v>
      </c>
      <c r="M164" s="49" t="e">
        <f t="shared" si="8"/>
        <v>#VALUE!</v>
      </c>
    </row>
    <row r="165" spans="5:13" s="17" customFormat="1" ht="12">
      <c r="E165" s="15">
        <v>138</v>
      </c>
      <c r="F165" s="16" t="s">
        <v>51</v>
      </c>
      <c r="G165" s="18" t="s">
        <v>94</v>
      </c>
      <c r="H165" s="24" t="s">
        <v>207</v>
      </c>
      <c r="I165" s="46" t="s">
        <v>111</v>
      </c>
      <c r="J165" s="19">
        <f t="shared" si="6"/>
        <v>6.0232</v>
      </c>
      <c r="K165" s="50">
        <v>6023.2</v>
      </c>
      <c r="L165" s="48">
        <f t="shared" si="7"/>
        <v>6.0232</v>
      </c>
      <c r="M165" s="49" t="e">
        <f t="shared" si="8"/>
        <v>#VALUE!</v>
      </c>
    </row>
    <row r="166" spans="5:13" s="17" customFormat="1" ht="36">
      <c r="E166" s="15">
        <v>139</v>
      </c>
      <c r="F166" s="23" t="s">
        <v>52</v>
      </c>
      <c r="G166" s="18" t="s">
        <v>108</v>
      </c>
      <c r="H166" s="24" t="s">
        <v>156</v>
      </c>
      <c r="I166" s="46" t="s">
        <v>139</v>
      </c>
      <c r="J166" s="19">
        <f t="shared" si="6"/>
        <v>716.55408</v>
      </c>
      <c r="K166" s="50">
        <v>716554.08</v>
      </c>
      <c r="L166" s="48">
        <f t="shared" si="7"/>
        <v>716.55408</v>
      </c>
      <c r="M166" s="49" t="e">
        <f t="shared" si="8"/>
        <v>#VALUE!</v>
      </c>
    </row>
    <row r="167" spans="5:13" s="17" customFormat="1" ht="12">
      <c r="E167" s="15">
        <v>140</v>
      </c>
      <c r="F167" s="16" t="s">
        <v>53</v>
      </c>
      <c r="G167" s="24" t="s">
        <v>93</v>
      </c>
      <c r="H167" s="24" t="s">
        <v>207</v>
      </c>
      <c r="I167" s="46" t="s">
        <v>111</v>
      </c>
      <c r="J167" s="19">
        <f t="shared" si="6"/>
        <v>57.969</v>
      </c>
      <c r="K167" s="50">
        <v>57969</v>
      </c>
      <c r="L167" s="48">
        <f t="shared" si="7"/>
        <v>57.969</v>
      </c>
      <c r="M167" s="49" t="e">
        <f t="shared" si="8"/>
        <v>#VALUE!</v>
      </c>
    </row>
    <row r="168" spans="5:13" s="17" customFormat="1" ht="12">
      <c r="E168" s="15">
        <v>141</v>
      </c>
      <c r="F168" s="16" t="s">
        <v>199</v>
      </c>
      <c r="G168" s="24" t="s">
        <v>92</v>
      </c>
      <c r="H168" s="24" t="s">
        <v>207</v>
      </c>
      <c r="I168" s="46" t="s">
        <v>111</v>
      </c>
      <c r="J168" s="19">
        <f t="shared" si="6"/>
        <v>0.588</v>
      </c>
      <c r="K168" s="50">
        <v>588</v>
      </c>
      <c r="L168" s="48">
        <f t="shared" si="7"/>
        <v>0.588</v>
      </c>
      <c r="M168" s="49" t="e">
        <f t="shared" si="8"/>
        <v>#VALUE!</v>
      </c>
    </row>
    <row r="169" spans="5:13" s="17" customFormat="1" ht="84">
      <c r="E169" s="15">
        <v>142</v>
      </c>
      <c r="F169" s="23" t="s">
        <v>54</v>
      </c>
      <c r="G169" s="24" t="s">
        <v>102</v>
      </c>
      <c r="H169" s="24" t="s">
        <v>330</v>
      </c>
      <c r="I169" s="46" t="s">
        <v>111</v>
      </c>
      <c r="J169" s="19">
        <f t="shared" si="6"/>
        <v>87.5184</v>
      </c>
      <c r="K169" s="50">
        <v>87518.4</v>
      </c>
      <c r="L169" s="48">
        <f t="shared" si="7"/>
        <v>87.5184</v>
      </c>
      <c r="M169" s="49" t="e">
        <f t="shared" si="8"/>
        <v>#VALUE!</v>
      </c>
    </row>
    <row r="170" spans="5:13" s="17" customFormat="1" ht="60">
      <c r="E170" s="15">
        <v>143</v>
      </c>
      <c r="F170" s="23" t="s">
        <v>55</v>
      </c>
      <c r="G170" s="24" t="s">
        <v>101</v>
      </c>
      <c r="H170" s="24" t="s">
        <v>168</v>
      </c>
      <c r="I170" s="46">
        <v>386428</v>
      </c>
      <c r="J170" s="19">
        <f t="shared" si="6"/>
        <v>139.41412</v>
      </c>
      <c r="K170" s="50">
        <v>139414.12</v>
      </c>
      <c r="L170" s="48">
        <f t="shared" si="7"/>
        <v>139.41412</v>
      </c>
      <c r="M170" s="49">
        <f t="shared" si="8"/>
        <v>247013.88</v>
      </c>
    </row>
    <row r="171" spans="5:13" s="17" customFormat="1" ht="60">
      <c r="E171" s="15">
        <v>144</v>
      </c>
      <c r="F171" s="23" t="s">
        <v>56</v>
      </c>
      <c r="G171" s="18" t="s">
        <v>93</v>
      </c>
      <c r="H171" s="24" t="s">
        <v>206</v>
      </c>
      <c r="I171" s="46" t="s">
        <v>111</v>
      </c>
      <c r="J171" s="19">
        <f t="shared" si="6"/>
        <v>55.32</v>
      </c>
      <c r="K171" s="50">
        <v>55320</v>
      </c>
      <c r="L171" s="48">
        <f t="shared" si="7"/>
        <v>55.32</v>
      </c>
      <c r="M171" s="49" t="e">
        <f t="shared" si="8"/>
        <v>#VALUE!</v>
      </c>
    </row>
    <row r="172" spans="5:13" s="17" customFormat="1" ht="36">
      <c r="E172" s="15">
        <v>145</v>
      </c>
      <c r="F172" s="16" t="s">
        <v>57</v>
      </c>
      <c r="G172" s="24" t="s">
        <v>93</v>
      </c>
      <c r="H172" s="24" t="s">
        <v>146</v>
      </c>
      <c r="I172" s="46" t="s">
        <v>111</v>
      </c>
      <c r="J172" s="19">
        <f t="shared" si="6"/>
        <v>6.41</v>
      </c>
      <c r="K172" s="50">
        <v>6410</v>
      </c>
      <c r="L172" s="48">
        <f t="shared" si="7"/>
        <v>6.41</v>
      </c>
      <c r="M172" s="49" t="e">
        <f t="shared" si="8"/>
        <v>#VALUE!</v>
      </c>
    </row>
    <row r="173" spans="5:13" s="17" customFormat="1" ht="24">
      <c r="E173" s="15">
        <v>146</v>
      </c>
      <c r="F173" s="23" t="s">
        <v>58</v>
      </c>
      <c r="G173" s="18" t="s">
        <v>94</v>
      </c>
      <c r="H173" s="24" t="s">
        <v>320</v>
      </c>
      <c r="I173" s="46">
        <v>96000</v>
      </c>
      <c r="J173" s="19">
        <f t="shared" si="6"/>
        <v>92.38958</v>
      </c>
      <c r="K173" s="50">
        <v>92389.58</v>
      </c>
      <c r="L173" s="48">
        <f t="shared" si="7"/>
        <v>92.38958</v>
      </c>
      <c r="M173" s="49">
        <f t="shared" si="8"/>
        <v>3610.4199999999983</v>
      </c>
    </row>
    <row r="174" spans="5:13" s="17" customFormat="1" ht="24">
      <c r="E174" s="15">
        <v>147</v>
      </c>
      <c r="F174" s="28" t="s">
        <v>261</v>
      </c>
      <c r="G174" s="18" t="s">
        <v>262</v>
      </c>
      <c r="H174" s="24" t="s">
        <v>268</v>
      </c>
      <c r="I174" s="46">
        <v>11218.8</v>
      </c>
      <c r="J174" s="19">
        <f t="shared" si="6"/>
        <v>11.2188</v>
      </c>
      <c r="K174" s="50">
        <v>11218.8</v>
      </c>
      <c r="L174" s="48">
        <f t="shared" si="7"/>
        <v>11.2188</v>
      </c>
      <c r="M174" s="49">
        <f t="shared" si="8"/>
        <v>0</v>
      </c>
    </row>
    <row r="175" spans="1:13" ht="24">
      <c r="A175" s="60"/>
      <c r="B175" s="60"/>
      <c r="C175" s="60"/>
      <c r="E175" s="10">
        <v>148</v>
      </c>
      <c r="F175" s="12" t="s">
        <v>263</v>
      </c>
      <c r="G175" s="36" t="s">
        <v>130</v>
      </c>
      <c r="H175" s="24" t="s">
        <v>207</v>
      </c>
      <c r="I175" s="40" t="s">
        <v>111</v>
      </c>
      <c r="J175" s="19">
        <f t="shared" si="6"/>
        <v>0.8</v>
      </c>
      <c r="K175" s="56">
        <v>800</v>
      </c>
      <c r="L175" s="48">
        <f t="shared" si="7"/>
        <v>0.8</v>
      </c>
      <c r="M175" s="49" t="e">
        <f t="shared" si="8"/>
        <v>#VALUE!</v>
      </c>
    </row>
    <row r="176" spans="5:13" s="17" customFormat="1" ht="36">
      <c r="E176" s="15">
        <v>149</v>
      </c>
      <c r="F176" s="23" t="s">
        <v>59</v>
      </c>
      <c r="G176" s="24" t="s">
        <v>93</v>
      </c>
      <c r="H176" s="24" t="s">
        <v>169</v>
      </c>
      <c r="I176" s="46" t="s">
        <v>111</v>
      </c>
      <c r="J176" s="19">
        <f t="shared" si="6"/>
        <v>43.06469</v>
      </c>
      <c r="K176" s="50">
        <v>43064.69</v>
      </c>
      <c r="L176" s="48">
        <f t="shared" si="7"/>
        <v>43.06469</v>
      </c>
      <c r="M176" s="49" t="e">
        <f t="shared" si="8"/>
        <v>#VALUE!</v>
      </c>
    </row>
    <row r="177" spans="5:13" s="17" customFormat="1" ht="48">
      <c r="E177" s="15">
        <v>150</v>
      </c>
      <c r="F177" s="23" t="s">
        <v>60</v>
      </c>
      <c r="G177" s="24" t="s">
        <v>94</v>
      </c>
      <c r="H177" s="24" t="s">
        <v>351</v>
      </c>
      <c r="I177" s="46" t="s">
        <v>111</v>
      </c>
      <c r="J177" s="19">
        <f t="shared" si="6"/>
        <v>51.1034</v>
      </c>
      <c r="K177" s="50">
        <v>51103.4</v>
      </c>
      <c r="L177" s="48">
        <f t="shared" si="7"/>
        <v>51.1034</v>
      </c>
      <c r="M177" s="49" t="e">
        <f t="shared" si="8"/>
        <v>#VALUE!</v>
      </c>
    </row>
    <row r="178" spans="5:13" s="17" customFormat="1" ht="36">
      <c r="E178" s="15">
        <v>151</v>
      </c>
      <c r="F178" s="16" t="s">
        <v>61</v>
      </c>
      <c r="G178" s="24" t="s">
        <v>94</v>
      </c>
      <c r="H178" s="24" t="s">
        <v>265</v>
      </c>
      <c r="I178" s="46" t="s">
        <v>111</v>
      </c>
      <c r="J178" s="19">
        <f t="shared" si="6"/>
        <v>10.395</v>
      </c>
      <c r="K178" s="58">
        <v>10395</v>
      </c>
      <c r="L178" s="48">
        <f t="shared" si="7"/>
        <v>10.395</v>
      </c>
      <c r="M178" s="49" t="e">
        <f t="shared" si="8"/>
        <v>#VALUE!</v>
      </c>
    </row>
    <row r="179" spans="5:13" s="17" customFormat="1" ht="33.75">
      <c r="E179" s="15">
        <v>152</v>
      </c>
      <c r="F179" s="23" t="s">
        <v>62</v>
      </c>
      <c r="G179" s="24" t="s">
        <v>129</v>
      </c>
      <c r="H179" s="24" t="s">
        <v>207</v>
      </c>
      <c r="I179" s="57" t="s">
        <v>139</v>
      </c>
      <c r="J179" s="19">
        <f t="shared" si="6"/>
        <v>0.5700700000000001</v>
      </c>
      <c r="K179" s="58">
        <v>570.07</v>
      </c>
      <c r="L179" s="48">
        <f t="shared" si="7"/>
        <v>0.5700700000000001</v>
      </c>
      <c r="M179" s="49" t="e">
        <f t="shared" si="8"/>
        <v>#VALUE!</v>
      </c>
    </row>
    <row r="180" spans="5:13" s="17" customFormat="1" ht="24">
      <c r="E180" s="15">
        <v>153</v>
      </c>
      <c r="F180" s="16" t="s">
        <v>74</v>
      </c>
      <c r="G180" s="24" t="s">
        <v>109</v>
      </c>
      <c r="H180" s="24" t="s">
        <v>166</v>
      </c>
      <c r="I180" s="46" t="s">
        <v>112</v>
      </c>
      <c r="J180" s="19">
        <f t="shared" si="6"/>
        <v>5953.426280000001</v>
      </c>
      <c r="K180" s="50">
        <v>5953426.28</v>
      </c>
      <c r="L180" s="48">
        <f t="shared" si="7"/>
        <v>5953.426280000001</v>
      </c>
      <c r="M180" s="49" t="e">
        <f t="shared" si="8"/>
        <v>#VALUE!</v>
      </c>
    </row>
    <row r="181" spans="5:13" s="17" customFormat="1" ht="36">
      <c r="E181" s="15">
        <v>154</v>
      </c>
      <c r="F181" s="16" t="s">
        <v>63</v>
      </c>
      <c r="G181" s="24" t="s">
        <v>94</v>
      </c>
      <c r="H181" s="24" t="s">
        <v>167</v>
      </c>
      <c r="I181" s="46" t="s">
        <v>111</v>
      </c>
      <c r="J181" s="19">
        <f t="shared" si="6"/>
        <v>4.42512</v>
      </c>
      <c r="K181" s="50">
        <v>4425.12</v>
      </c>
      <c r="L181" s="48">
        <f t="shared" si="7"/>
        <v>4.42512</v>
      </c>
      <c r="M181" s="49" t="e">
        <f t="shared" si="8"/>
        <v>#VALUE!</v>
      </c>
    </row>
    <row r="182" spans="5:13" s="17" customFormat="1" ht="36">
      <c r="E182" s="15">
        <v>155</v>
      </c>
      <c r="F182" s="16" t="s">
        <v>64</v>
      </c>
      <c r="G182" s="24" t="s">
        <v>94</v>
      </c>
      <c r="H182" s="24" t="s">
        <v>150</v>
      </c>
      <c r="I182" s="46" t="s">
        <v>111</v>
      </c>
      <c r="J182" s="19">
        <f t="shared" si="6"/>
        <v>18.5905</v>
      </c>
      <c r="K182" s="50">
        <v>18590.5</v>
      </c>
      <c r="L182" s="48">
        <f t="shared" si="7"/>
        <v>18.5905</v>
      </c>
      <c r="M182" s="49" t="e">
        <f t="shared" si="8"/>
        <v>#VALUE!</v>
      </c>
    </row>
    <row r="183" spans="5:13" s="17" customFormat="1" ht="24">
      <c r="E183" s="15">
        <v>156</v>
      </c>
      <c r="F183" s="23" t="s">
        <v>65</v>
      </c>
      <c r="G183" s="24" t="s">
        <v>98</v>
      </c>
      <c r="H183" s="24" t="s">
        <v>328</v>
      </c>
      <c r="I183" s="46">
        <v>21350</v>
      </c>
      <c r="J183" s="19">
        <f t="shared" si="6"/>
        <v>79.09915</v>
      </c>
      <c r="K183" s="50">
        <v>79099.15</v>
      </c>
      <c r="L183" s="48">
        <f t="shared" si="7"/>
        <v>79.09915</v>
      </c>
      <c r="M183" s="49">
        <f t="shared" si="8"/>
        <v>-57749.149999999994</v>
      </c>
    </row>
    <row r="184" spans="1:13" ht="36" customHeight="1">
      <c r="A184" s="60"/>
      <c r="B184" s="60"/>
      <c r="C184" s="60"/>
      <c r="D184" s="61"/>
      <c r="E184" s="10">
        <v>157</v>
      </c>
      <c r="F184" s="29" t="s">
        <v>300</v>
      </c>
      <c r="G184" s="24" t="s">
        <v>301</v>
      </c>
      <c r="H184" s="24" t="s">
        <v>148</v>
      </c>
      <c r="I184" s="46" t="s">
        <v>111</v>
      </c>
      <c r="J184" s="19">
        <f t="shared" si="6"/>
        <v>0.6</v>
      </c>
      <c r="K184" s="56">
        <v>600</v>
      </c>
      <c r="L184" s="48">
        <f t="shared" si="7"/>
        <v>0.6</v>
      </c>
      <c r="M184" s="49" t="e">
        <f t="shared" si="8"/>
        <v>#VALUE!</v>
      </c>
    </row>
    <row r="185" spans="6:13" ht="12">
      <c r="F185" s="62" t="s">
        <v>124</v>
      </c>
      <c r="G185" s="63"/>
      <c r="H185" s="34"/>
      <c r="I185" s="40"/>
      <c r="J185" s="35">
        <f>SUM(J11:J184)</f>
        <v>37456.20164999999</v>
      </c>
      <c r="K185" s="11">
        <f>SUM(K11:K184)</f>
        <v>37456201.64999999</v>
      </c>
      <c r="L185" s="14"/>
      <c r="M185" s="49">
        <f t="shared" si="8"/>
        <v>-37456201.64999999</v>
      </c>
    </row>
    <row r="188" spans="2:4" ht="12">
      <c r="B188" s="59"/>
      <c r="C188" s="59"/>
      <c r="D188" s="59"/>
    </row>
  </sheetData>
  <sheetProtection/>
  <mergeCells count="18">
    <mergeCell ref="K9:K10"/>
    <mergeCell ref="L9:L10"/>
    <mergeCell ref="B3:G3"/>
    <mergeCell ref="B5:H5"/>
    <mergeCell ref="B7:G7"/>
    <mergeCell ref="G9:G10"/>
    <mergeCell ref="H9:H10"/>
    <mergeCell ref="B9:B10"/>
    <mergeCell ref="C9:D9"/>
    <mergeCell ref="F9:F10"/>
    <mergeCell ref="A184:D184"/>
    <mergeCell ref="F185:G185"/>
    <mergeCell ref="I9:I10"/>
    <mergeCell ref="J9:J10"/>
    <mergeCell ref="A9:A10"/>
    <mergeCell ref="A45:D45"/>
    <mergeCell ref="A47:D54"/>
    <mergeCell ref="A175:C17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Tatiana Lupașco</cp:lastModifiedBy>
  <cp:lastPrinted>2018-02-21T09:53:53Z</cp:lastPrinted>
  <dcterms:created xsi:type="dcterms:W3CDTF">2017-11-23T07:22:39Z</dcterms:created>
  <dcterms:modified xsi:type="dcterms:W3CDTF">2018-08-01T10:27:19Z</dcterms:modified>
  <cp:category/>
  <cp:version/>
  <cp:contentType/>
  <cp:contentStatus/>
</cp:coreProperties>
</file>