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3395" windowHeight="10590" activeTab="0"/>
  </bookViews>
  <sheets>
    <sheet name="formular_excell" sheetId="1" r:id="rId1"/>
    <sheet name="Лист1" sheetId="2" r:id="rId2"/>
  </sheets>
  <definedNames>
    <definedName name="_xlnm.Print_Titles" localSheetId="0">'formular_excell'!$10:$11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<sst xmlns="http://schemas.openxmlformats.org/spreadsheetml/2006/main" count="321" uniqueCount="219">
  <si>
    <t>(denumirea entității)</t>
  </si>
  <si>
    <t>Denumirea bunurilor, lucrărilor și serviciilor</t>
  </si>
  <si>
    <t>(semnătură)</t>
  </si>
  <si>
    <t xml:space="preserve">Conducătorul entității            _________________ </t>
  </si>
  <si>
    <t>211180</t>
  </si>
  <si>
    <t>211200</t>
  </si>
  <si>
    <t>Remunerarea muncii temporare</t>
  </si>
  <si>
    <t xml:space="preserve">Contribuții de asigurări socialede stat obligatorii </t>
  </si>
  <si>
    <t>212210</t>
  </si>
  <si>
    <t xml:space="preserve">Prime de asigurare obligtorie de asistență medicală </t>
  </si>
  <si>
    <t>222110</t>
  </si>
  <si>
    <t>Energia electrică</t>
  </si>
  <si>
    <t>222130</t>
  </si>
  <si>
    <t>Energia termică</t>
  </si>
  <si>
    <t>222140</t>
  </si>
  <si>
    <t>Apa și canalizare</t>
  </si>
  <si>
    <t>222190</t>
  </si>
  <si>
    <t>222210</t>
  </si>
  <si>
    <t>222220</t>
  </si>
  <si>
    <t>Servicii de telecomunicații</t>
  </si>
  <si>
    <t>222400</t>
  </si>
  <si>
    <t>Servicii de transport</t>
  </si>
  <si>
    <t>222500</t>
  </si>
  <si>
    <t>222600</t>
  </si>
  <si>
    <t>222720</t>
  </si>
  <si>
    <t>222910</t>
  </si>
  <si>
    <t>Servicii editoriale</t>
  </si>
  <si>
    <t>222980</t>
  </si>
  <si>
    <t>273200</t>
  </si>
  <si>
    <t>273500</t>
  </si>
  <si>
    <t>281361</t>
  </si>
  <si>
    <t>Plăți aferente documentelor executorii cu executare benevolă</t>
  </si>
  <si>
    <t>314110</t>
  </si>
  <si>
    <t>316110</t>
  </si>
  <si>
    <t>331110</t>
  </si>
  <si>
    <t>332110</t>
  </si>
  <si>
    <t>Procurarea mașinilor și utilajelor</t>
  </si>
  <si>
    <t>Procurarea pieselor de schimb</t>
  </si>
  <si>
    <t>336110</t>
  </si>
  <si>
    <t>339110</t>
  </si>
  <si>
    <t>S.A Termoelectrica</t>
  </si>
  <si>
    <t xml:space="preserve">S.A Apă Canal Chișinău </t>
  </si>
  <si>
    <t>Î.M Regia Transport  Electric</t>
  </si>
  <si>
    <t>achiziționarea abonamentelor lunare de călătorie în troleibuz în scop de serviciui</t>
  </si>
  <si>
    <t>Servicii neatribuite altor aliniate</t>
  </si>
  <si>
    <t>Total</t>
  </si>
  <si>
    <t xml:space="preserve">Servicii poștale  </t>
  </si>
  <si>
    <t>Procurarea combustibilului carburant lbrifiant</t>
  </si>
  <si>
    <t>Procurarea uneltelor și sculelor, inventarului de gospodărie</t>
  </si>
  <si>
    <t>Procurarea materialelor de uz gospodaresc și rechizite de birou</t>
  </si>
  <si>
    <t>Formare profesională</t>
  </si>
  <si>
    <t>Deplasări de serviciu peste hotare</t>
  </si>
  <si>
    <t>Servicii de evacuare a deseurilor menajere solide</t>
  </si>
  <si>
    <t>Procurarea altor materiale</t>
  </si>
  <si>
    <t>Energia electrica</t>
  </si>
  <si>
    <t>Remunerarea muncii angajaților conform statelor</t>
  </si>
  <si>
    <t>Servicii informationale</t>
  </si>
  <si>
    <t>Servicii de reparații curente</t>
  </si>
  <si>
    <t>ECO</t>
  </si>
  <si>
    <t>Bugetul aprobat / precizat pe an, mii lei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</si>
  <si>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</si>
  <si>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</si>
  <si>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</si>
  <si>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</si>
  <si>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</si>
  <si>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</si>
  <si>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Suma, mii lei</t>
  </si>
  <si>
    <t>Denumirea agentului economic</t>
  </si>
  <si>
    <t>Anexă la dispoziția Primarului</t>
  </si>
  <si>
    <t>General al municipiului Chișinău</t>
  </si>
  <si>
    <r>
      <t xml:space="preserve">nr.57-d </t>
    </r>
    <r>
      <rPr>
        <sz val="12"/>
        <color indexed="8"/>
        <rFont val="Calibri"/>
        <family val="2"/>
      </rPr>
      <t xml:space="preserve">  din   </t>
    </r>
    <r>
      <rPr>
        <b/>
        <u val="single"/>
        <sz val="12"/>
        <color indexed="8"/>
        <rFont val="Calibri"/>
        <family val="2"/>
      </rPr>
      <t>14.02.2020</t>
    </r>
  </si>
  <si>
    <t>INFORMAȚIA</t>
  </si>
  <si>
    <t>Articolul de cheltuieli (descifrat, concret)</t>
  </si>
  <si>
    <t>Alte servicii comunale</t>
  </si>
  <si>
    <t>Servicii poștale și distr.drep.sociale</t>
  </si>
  <si>
    <t>Procurarea combustibilului, carburant lubrifiant</t>
  </si>
  <si>
    <t>Procurarea accesorilor de pat, îmbrăcăminte, încălțăminte</t>
  </si>
  <si>
    <t>338110</t>
  </si>
  <si>
    <t>f/c</t>
  </si>
  <si>
    <t>SRL Expresmarket</t>
  </si>
  <si>
    <t>Procurarea activilor nemateriale</t>
  </si>
  <si>
    <r>
      <t xml:space="preserve"> de către </t>
    </r>
    <r>
      <rPr>
        <b/>
        <u val="single"/>
        <sz val="16"/>
        <color indexed="8"/>
        <rFont val="Times New Roman"/>
        <family val="1"/>
      </rPr>
      <t xml:space="preserve"> Direcția generală economie, comerț și turism</t>
    </r>
  </si>
  <si>
    <t>Servicii de locatiune</t>
  </si>
  <si>
    <t>222300</t>
  </si>
  <si>
    <t>Servicii de paza</t>
  </si>
  <si>
    <t>222940</t>
  </si>
  <si>
    <t>Subsidii acordate intrep.de stat/municip.</t>
  </si>
  <si>
    <t>Subsidii acordate intrep.de stat/municip., magazin Binefacatorul</t>
  </si>
  <si>
    <t>Indemnizația la încetarea  acțiunii contract</t>
  </si>
  <si>
    <t>Indemnizația puntru încapacitatea temp.de muncă</t>
  </si>
  <si>
    <t>IM Autosalubritatea</t>
  </si>
  <si>
    <t>Servicii de transport, asig.autovehic.RCA</t>
  </si>
  <si>
    <t>IS Servicii Pază a MAI</t>
  </si>
  <si>
    <t>Servicii de locatiune,serv.furn.en.electr.,en.term.</t>
  </si>
  <si>
    <t>IP Directia gen.pu admin.cladir.Guvernului RM</t>
  </si>
  <si>
    <t>Servicii de transport, spal.auto</t>
  </si>
  <si>
    <t>SRL MASTER WASH</t>
  </si>
  <si>
    <t>222990(00005)</t>
  </si>
  <si>
    <t>222990(99999)</t>
  </si>
  <si>
    <t>251100(99999)</t>
  </si>
  <si>
    <t>317110</t>
  </si>
  <si>
    <t>14.4</t>
  </si>
  <si>
    <t>24.0</t>
  </si>
  <si>
    <t>TRANSELIT SA</t>
  </si>
  <si>
    <t>RETROCONS SRL</t>
  </si>
  <si>
    <t>ÎCS Premier Energy SRL</t>
  </si>
  <si>
    <t>SA Moldtelecom</t>
  </si>
  <si>
    <t>IM Binefacatorul</t>
  </si>
  <si>
    <t>48.0</t>
  </si>
  <si>
    <t>Servicii neatribuite altor aliniate, proc.panourilor</t>
  </si>
  <si>
    <t>Posta Moldovei IS</t>
  </si>
  <si>
    <t>Servicii de telecomunicații, telef.fixa</t>
  </si>
  <si>
    <t>DAAK Hermas SA</t>
  </si>
  <si>
    <t>Servicii de reparații curente,repar.a sist.vidio de supraveg.</t>
  </si>
  <si>
    <t>10.0</t>
  </si>
  <si>
    <t>Servicii neatribuite altor aliniate,proc.si mont.usilor</t>
  </si>
  <si>
    <t>ValdiMobila SRL</t>
  </si>
  <si>
    <t>Proiect AGORA  Servicii neatribuite altor aliniate,</t>
  </si>
  <si>
    <t>Proiect AGORA  Servicii neatrib.altor aliniate,serv.audit</t>
  </si>
  <si>
    <t>AUDIT CONCRET SA</t>
  </si>
  <si>
    <t>Proiect AGORA  Servicii neatrib.altor aliniate,</t>
  </si>
  <si>
    <t xml:space="preserve">Proiect AGORA  </t>
  </si>
  <si>
    <t>Procurarea masinilor si utelajelor</t>
  </si>
  <si>
    <t>Roman Vitiuc</t>
  </si>
  <si>
    <t>KURTEV GROUP SRL</t>
  </si>
  <si>
    <t>Alte cheltuieli in baza de contracte cu PF</t>
  </si>
  <si>
    <t>281600(99999)</t>
  </si>
  <si>
    <t>Proiect AGORA. Alte cheltuieli in baza de contracte cu PF</t>
  </si>
  <si>
    <t>Proiect AGORA</t>
  </si>
  <si>
    <t xml:space="preserve">Servicii poștale,abon.edit.period. (franc.coresp.) </t>
  </si>
  <si>
    <t>10.6</t>
  </si>
  <si>
    <t>Procurarea activilor nemateriale,</t>
  </si>
  <si>
    <t>Proiect ANTRIM. Servicii neatribuite altor aliniate</t>
  </si>
  <si>
    <t>Concurs Cel mai bun antreprenor al anului.Servicii neatrib.altor alin.</t>
  </si>
  <si>
    <t>Serv.neatrib.altor alin.Serv.de studii de fezabil.oferite proiect.de Parteneriat public-privat</t>
  </si>
  <si>
    <t>Elaborarea hărții interactive rețelei de comerț stradal al mun.Chisinau</t>
  </si>
  <si>
    <t>2022-0000000400 din 21.01.2022</t>
  </si>
  <si>
    <t>19.0</t>
  </si>
  <si>
    <t>3.2</t>
  </si>
  <si>
    <t>31.12.2022</t>
  </si>
  <si>
    <t>51.7</t>
  </si>
  <si>
    <t>ADVISION ART SRL</t>
  </si>
  <si>
    <t>NEFIS SRL</t>
  </si>
  <si>
    <t>2022-0000000267 din 19.01.2022</t>
  </si>
  <si>
    <t>8.6</t>
  </si>
  <si>
    <t>2022-0000000107 din 13.01.2022</t>
  </si>
  <si>
    <t>Proiect ANTRIM Servicii neatribuite altor aliniate,proc.cadou.dulci</t>
  </si>
  <si>
    <t>StarNetSoluții SRL</t>
  </si>
  <si>
    <t>2022-0000000270 din 19.01.2022</t>
  </si>
  <si>
    <t>2021-00001510 din 21.01.2022</t>
  </si>
  <si>
    <t>22.9</t>
  </si>
  <si>
    <t>2022-0000000414 din 21.01.2022</t>
  </si>
  <si>
    <t>279.4</t>
  </si>
  <si>
    <t>2022-0000000461 din 24.01.2022</t>
  </si>
  <si>
    <t>30.6</t>
  </si>
  <si>
    <t>2022-0000000808 din 31.01.2022</t>
  </si>
  <si>
    <t>14.00</t>
  </si>
  <si>
    <t>2022-0000000868 din 31.01.2022</t>
  </si>
  <si>
    <t>2022-0000000869 din 31.01.2022</t>
  </si>
  <si>
    <t>31.5</t>
  </si>
  <si>
    <t>IP Serviciul Tehnologia Informației și Securitate Cibernetică</t>
  </si>
  <si>
    <t>2022-0000000876 din 01.02.2022</t>
  </si>
  <si>
    <t>19.1</t>
  </si>
  <si>
    <t>2022-0000000905 din 01.02.2022</t>
  </si>
  <si>
    <t>2022-0000000934 din 02.02.2022</t>
  </si>
  <si>
    <t>2022-0000000997 din 04.02.2022</t>
  </si>
  <si>
    <t>FȘP EXIMBUSENESS SRL</t>
  </si>
  <si>
    <t>2022-0000000998 din 04.02.2022</t>
  </si>
  <si>
    <t>72.0</t>
  </si>
  <si>
    <t>Servicii informationale,serv.intern.</t>
  </si>
  <si>
    <t>Servicii informat.,serv.de acces.și activ.a prod.software. Prod.inform.Moldlex.</t>
  </si>
  <si>
    <t>Servicii informat.,serv.de mentenan.a sist.inform.E-Autorizație</t>
  </si>
  <si>
    <t>Servicii informat.,serv.de deserv.a sist.inform.privat.locuinț.</t>
  </si>
  <si>
    <t>Servicii de transport, deserv.tehn.</t>
  </si>
  <si>
    <t>Servicii neatribuite altor aliniate,serv.de întreț.a sist.vidio de supravegere</t>
  </si>
  <si>
    <t>Proiect ANTRIM Servicii neatribuite altor aliniate,serv.de deserv.a paj.web vizit Chiușinău</t>
  </si>
  <si>
    <t>Procurarea uneltelor și sculelor, inventarului de gospodărie, serv.de mont.ușilor</t>
  </si>
  <si>
    <t xml:space="preserve">datoria an.2021 </t>
  </si>
  <si>
    <t>datoria an.2021</t>
  </si>
  <si>
    <t>2022-0000001023 din07.02.2022</t>
  </si>
  <si>
    <t>2022-0000001022 din 22.02.2022</t>
  </si>
  <si>
    <t>8.1</t>
  </si>
  <si>
    <t>31.12.22</t>
  </si>
  <si>
    <t>50.4</t>
  </si>
  <si>
    <t>SC AQUASTART GRUP SRL</t>
  </si>
  <si>
    <t>2022-0000001055 din 07.02.2022</t>
  </si>
  <si>
    <t>Servicii paza tehnica</t>
  </si>
  <si>
    <t>Procurarea combustibilului carburant lbrifiant,benzina Premium 95</t>
  </si>
  <si>
    <t>Procurarea altor materiale, apa potabila</t>
  </si>
  <si>
    <t>2022-0000001054 din 07.02.2022</t>
  </si>
  <si>
    <t>113.8</t>
  </si>
  <si>
    <t>ICS Lukoil Moldova SRL</t>
  </si>
  <si>
    <r>
      <t xml:space="preserve"> privind cheltuielile efectuate pe parcursul  lunii </t>
    </r>
    <r>
      <rPr>
        <b/>
        <sz val="14"/>
        <color indexed="8"/>
        <rFont val="Times New Roman"/>
        <family val="1"/>
      </rPr>
      <t xml:space="preserve"> FEBRUARIE 2022</t>
    </r>
  </si>
  <si>
    <t>Trezoreria de Stat</t>
  </si>
  <si>
    <t>Servicii de transport, taxa folos.drum.</t>
  </si>
  <si>
    <t>Servicii de transport, testarea auto</t>
  </si>
  <si>
    <t>MEDIAROM-PRIM SRL</t>
  </si>
  <si>
    <t>2022-0000001158 din 10.02.2022</t>
  </si>
  <si>
    <t>14.5</t>
  </si>
  <si>
    <t>COMPAL SRL</t>
  </si>
  <si>
    <t>Procurarea altor materiale, proc.placutelor</t>
  </si>
  <si>
    <t>ICS EUROTERM GROUP SRL</t>
  </si>
  <si>
    <t>Procurarea altor materiale, proc.convector electr.</t>
  </si>
  <si>
    <t>Servicii de locatiune,</t>
  </si>
  <si>
    <t>2022-0000001074 din 08.02.2022</t>
  </si>
  <si>
    <t xml:space="preserve"> I.S. Posta Moldovei</t>
  </si>
  <si>
    <t>Servicii de telecomunicații, servicii de abonament</t>
  </si>
  <si>
    <t xml:space="preserve"> Moldcell SA IM</t>
  </si>
  <si>
    <t>Procurarea mater.uz gospod.și rechiz.de birou, proc.banda tusata,</t>
  </si>
  <si>
    <t>IM Interloc SRL</t>
  </si>
  <si>
    <t>Formare profesională, cursuri</t>
  </si>
  <si>
    <t xml:space="preserve"> IP ACADEMIA DE ADMINISTRARE PUBLICA</t>
  </si>
  <si>
    <t>Covoare-service SRL</t>
  </si>
  <si>
    <t>Servicii neatribuite altor aliniate,serv.curat.si schimb.covoraselor</t>
  </si>
  <si>
    <t>nr.13/22 din 28.01.2022</t>
  </si>
  <si>
    <t>1.40</t>
  </si>
  <si>
    <t>IP Agentia Servicii Publice</t>
  </si>
  <si>
    <t>Servicii neatribuite altor aliniate,elib.planului de nivele.</t>
  </si>
  <si>
    <r>
      <t xml:space="preserve">Numărul de angajați conform statelor de personal </t>
    </r>
    <r>
      <rPr>
        <b/>
        <u val="single"/>
        <sz val="16"/>
        <color indexed="8"/>
        <rFont val="Times New Roman"/>
        <family val="1"/>
      </rPr>
      <t xml:space="preserve"> 100,5</t>
    </r>
    <r>
      <rPr>
        <sz val="14"/>
        <color indexed="8"/>
        <rFont val="Times New Roman"/>
        <family val="1"/>
      </rPr>
      <t xml:space="preserve">  efectiv </t>
    </r>
    <r>
      <rPr>
        <b/>
        <sz val="14"/>
        <color indexed="8"/>
        <rFont val="Times New Roman"/>
        <family val="1"/>
      </rPr>
      <t xml:space="preserve"> 67</t>
    </r>
    <r>
      <rPr>
        <sz val="14"/>
        <color indexed="8"/>
        <rFont val="Times New Roman"/>
        <family val="1"/>
      </rPr>
      <t>,5 persoane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</si>
</sst>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-;\-* #,##0_-;_-* &quot;-&quot;_-;_-@_-"/>
    <numFmt numFmtId="170" formatCode="_-* #,##0.00&quot;L&quot;_-;\-* #,##0.00&quot;L&quot;_-;_-* &quot;-&quot;??&quot;L&quot;_-;_-@_-"/>
    <numFmt numFmtId="171" formatCode="_-* #,##0.00_-;\-* #,##0.00_-;_-* &quot;-&quot;??_-;_-@_-"/>
    <numFmt numFmtId="172" formatCode="_-* #,##0_L_-;\-* #,##0_L_-;_-* &quot;-&quot;_L_-;_-@_-"/>
    <numFmt numFmtId="173" formatCode="_-* #,##0.00_L_-;\-* #,##0.00_L_-;_-* &quot;-&quot;??_L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FC19]dd\ mmmm\ yyyy\ &quot;г.&quot;"/>
    <numFmt numFmtId="188" formatCode="0.000"/>
    <numFmt numFmtId="189" formatCode="0.0000"/>
    <numFmt numFmtId="190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4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vertical="center"/>
    </xf>
    <xf numFmtId="0" fontId="52" fillId="33" borderId="1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/>
    </xf>
    <xf numFmtId="49" fontId="53" fillId="33" borderId="0" xfId="0" applyNumberFormat="1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8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 wrapText="1"/>
    </xf>
    <xf numFmtId="49" fontId="59" fillId="33" borderId="12" xfId="0" applyNumberFormat="1" applyFont="1" applyFill="1" applyBorder="1" applyAlignment="1">
      <alignment horizontal="center" vertical="center" wrapText="1"/>
    </xf>
    <xf numFmtId="49" fontId="59" fillId="33" borderId="13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left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61" fillId="33" borderId="0" xfId="0" applyFont="1" applyFill="1" applyAlignment="1">
      <alignment horizontal="left"/>
    </xf>
    <xf numFmtId="0" fontId="60" fillId="33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70" zoomScaleNormal="70" zoomScalePageLayoutView="0" workbookViewId="0" topLeftCell="A1">
      <selection activeCell="E24" sqref="E24"/>
    </sheetView>
  </sheetViews>
  <sheetFormatPr defaultColWidth="9.140625" defaultRowHeight="15"/>
  <cols>
    <col min="1" max="1" width="31.140625" style="0" customWidth="1"/>
    <col min="2" max="2" width="20.28125" style="0" customWidth="1"/>
    <col min="3" max="3" width="16.7109375" style="3" customWidth="1"/>
    <col min="4" max="4" width="13.00390625" style="3" customWidth="1"/>
    <col min="5" max="5" width="13.57421875" style="3" customWidth="1"/>
    <col min="6" max="6" width="29.421875" style="11" customWidth="1"/>
    <col min="7" max="7" width="21.57421875" style="3" customWidth="1"/>
    <col min="8" max="8" width="14.140625" style="3" customWidth="1"/>
    <col min="9" max="9" width="10.8515625" style="3" customWidth="1"/>
    <col min="10" max="10" width="24.140625" style="3" customWidth="1"/>
  </cols>
  <sheetData>
    <row r="1" spans="9:10" ht="15">
      <c r="I1" s="40" t="s">
        <v>68</v>
      </c>
      <c r="J1" s="40"/>
    </row>
    <row r="2" spans="9:10" ht="15">
      <c r="I2" s="40" t="s">
        <v>69</v>
      </c>
      <c r="J2" s="40"/>
    </row>
    <row r="3" spans="9:10" ht="15.75">
      <c r="I3" s="41" t="s">
        <v>70</v>
      </c>
      <c r="J3" s="41"/>
    </row>
    <row r="4" spans="4:6" ht="21">
      <c r="D4" s="42" t="s">
        <v>71</v>
      </c>
      <c r="E4" s="42"/>
      <c r="F4" s="42"/>
    </row>
    <row r="5" spans="1:9" ht="18.75">
      <c r="A5" s="43" t="s">
        <v>192</v>
      </c>
      <c r="B5" s="43"/>
      <c r="C5" s="44"/>
      <c r="D5" s="44"/>
      <c r="E5" s="44"/>
      <c r="F5" s="44"/>
      <c r="G5" s="44"/>
      <c r="H5" s="44"/>
      <c r="I5" s="44"/>
    </row>
    <row r="6" spans="1:9" ht="20.25">
      <c r="A6" s="43" t="s">
        <v>81</v>
      </c>
      <c r="B6" s="43"/>
      <c r="C6" s="44"/>
      <c r="D6" s="44"/>
      <c r="E6" s="44"/>
      <c r="F6" s="44"/>
      <c r="G6" s="44"/>
      <c r="H6" s="44"/>
      <c r="I6" s="44"/>
    </row>
    <row r="7" spans="1:9" ht="15">
      <c r="A7" s="45" t="s">
        <v>0</v>
      </c>
      <c r="B7" s="45"/>
      <c r="C7" s="44"/>
      <c r="D7" s="44"/>
      <c r="E7" s="44"/>
      <c r="F7" s="44"/>
      <c r="G7" s="44"/>
      <c r="H7" s="44"/>
      <c r="I7" s="44"/>
    </row>
    <row r="8" spans="1:9" ht="18.75" customHeight="1">
      <c r="A8" s="46" t="s">
        <v>218</v>
      </c>
      <c r="B8" s="46"/>
      <c r="C8" s="46"/>
      <c r="D8" s="46"/>
      <c r="E8" s="46"/>
      <c r="F8" s="46"/>
      <c r="G8" s="46"/>
      <c r="H8" s="46"/>
      <c r="I8" s="46"/>
    </row>
    <row r="9" spans="1:10" ht="18.75">
      <c r="A9" s="1"/>
      <c r="B9" s="1"/>
      <c r="C9" s="4"/>
      <c r="D9" s="4"/>
      <c r="E9" s="4"/>
      <c r="F9" s="12"/>
      <c r="G9" s="4"/>
      <c r="H9" s="4"/>
      <c r="I9" s="4"/>
      <c r="J9" s="4"/>
    </row>
    <row r="10" spans="1:10" ht="45" customHeight="1">
      <c r="A10" s="34" t="s">
        <v>72</v>
      </c>
      <c r="B10" s="34" t="s">
        <v>58</v>
      </c>
      <c r="C10" s="36" t="s">
        <v>59</v>
      </c>
      <c r="D10" s="38" t="s">
        <v>60</v>
      </c>
      <c r="E10" s="39"/>
      <c r="F10" s="36" t="s">
        <v>1</v>
      </c>
      <c r="G10" s="29" t="s">
        <v>63</v>
      </c>
      <c r="H10" s="30"/>
      <c r="I10" s="31"/>
      <c r="J10" s="36" t="s">
        <v>67</v>
      </c>
    </row>
    <row r="11" spans="1:10" ht="45" customHeight="1">
      <c r="A11" s="35"/>
      <c r="B11" s="35"/>
      <c r="C11" s="37"/>
      <c r="D11" s="2" t="s">
        <v>61</v>
      </c>
      <c r="E11" s="2" t="s">
        <v>62</v>
      </c>
      <c r="F11" s="37"/>
      <c r="G11" s="2" t="s">
        <v>64</v>
      </c>
      <c r="H11" s="2" t="s">
        <v>65</v>
      </c>
      <c r="I11" s="2" t="s">
        <v>66</v>
      </c>
      <c r="J11" s="37"/>
    </row>
    <row r="12" spans="1:10" s="3" customFormat="1" ht="31.5" customHeight="1">
      <c r="A12" s="13" t="s">
        <v>55</v>
      </c>
      <c r="B12" s="2" t="s">
        <v>4</v>
      </c>
      <c r="C12" s="21">
        <v>9561.4</v>
      </c>
      <c r="D12" s="28">
        <f>565.7+584.2</f>
        <v>1149.9</v>
      </c>
      <c r="E12" s="28">
        <v>584.2</v>
      </c>
      <c r="F12" s="13" t="s">
        <v>55</v>
      </c>
      <c r="G12" s="2"/>
      <c r="H12" s="2"/>
      <c r="I12" s="2"/>
      <c r="J12" s="2"/>
    </row>
    <row r="13" spans="1:10" s="3" customFormat="1" ht="28.5" customHeight="1">
      <c r="A13" s="13" t="s">
        <v>6</v>
      </c>
      <c r="B13" s="2" t="s">
        <v>5</v>
      </c>
      <c r="C13" s="21">
        <v>83.9</v>
      </c>
      <c r="D13" s="28">
        <v>0</v>
      </c>
      <c r="E13" s="28">
        <v>0</v>
      </c>
      <c r="F13" s="13" t="s">
        <v>6</v>
      </c>
      <c r="G13" s="2"/>
      <c r="H13" s="2"/>
      <c r="I13" s="2"/>
      <c r="J13" s="2"/>
    </row>
    <row r="14" spans="1:10" s="3" customFormat="1" ht="33.75" customHeight="1">
      <c r="A14" s="14" t="s">
        <v>7</v>
      </c>
      <c r="B14" s="23">
        <v>212100</v>
      </c>
      <c r="C14" s="28">
        <v>2772.8</v>
      </c>
      <c r="D14" s="28">
        <f>164.1+169.4</f>
        <v>333.5</v>
      </c>
      <c r="E14" s="28">
        <v>169.4</v>
      </c>
      <c r="F14" s="14" t="s">
        <v>7</v>
      </c>
      <c r="G14" s="7"/>
      <c r="H14" s="7"/>
      <c r="I14" s="7"/>
      <c r="J14" s="7"/>
    </row>
    <row r="15" spans="1:10" s="3" customFormat="1" ht="42.75" customHeight="1">
      <c r="A15" s="13" t="s">
        <v>9</v>
      </c>
      <c r="B15" s="2" t="s">
        <v>8</v>
      </c>
      <c r="C15" s="21">
        <v>0</v>
      </c>
      <c r="D15" s="28">
        <v>0</v>
      </c>
      <c r="E15" s="28">
        <v>0</v>
      </c>
      <c r="F15" s="13" t="s">
        <v>9</v>
      </c>
      <c r="G15" s="2"/>
      <c r="H15" s="2"/>
      <c r="I15" s="2"/>
      <c r="J15" s="2"/>
    </row>
    <row r="16" spans="1:10" s="3" customFormat="1" ht="25.5" customHeight="1">
      <c r="A16" s="13" t="s">
        <v>54</v>
      </c>
      <c r="B16" s="2" t="s">
        <v>10</v>
      </c>
      <c r="C16" s="21">
        <v>199.2</v>
      </c>
      <c r="D16" s="28">
        <f>10.6+8.4</f>
        <v>19</v>
      </c>
      <c r="E16" s="28">
        <v>8.4</v>
      </c>
      <c r="F16" s="13" t="s">
        <v>54</v>
      </c>
      <c r="G16" s="2"/>
      <c r="H16" s="2"/>
      <c r="I16" s="2"/>
      <c r="J16" s="2"/>
    </row>
    <row r="17" spans="1:10" s="3" customFormat="1" ht="27" customHeight="1">
      <c r="A17" s="13"/>
      <c r="B17" s="2"/>
      <c r="C17" s="21"/>
      <c r="D17" s="28">
        <v>10.6</v>
      </c>
      <c r="E17" s="28">
        <v>0</v>
      </c>
      <c r="F17" s="13" t="s">
        <v>11</v>
      </c>
      <c r="G17" s="2" t="s">
        <v>78</v>
      </c>
      <c r="H17" s="2" t="s">
        <v>139</v>
      </c>
      <c r="I17" s="2"/>
      <c r="J17" s="2" t="s">
        <v>105</v>
      </c>
    </row>
    <row r="18" spans="1:10" s="3" customFormat="1" ht="27" customHeight="1">
      <c r="A18" s="13"/>
      <c r="B18" s="2"/>
      <c r="C18" s="21"/>
      <c r="D18" s="28">
        <v>8.4</v>
      </c>
      <c r="E18" s="28">
        <v>8.4</v>
      </c>
      <c r="F18" s="13" t="s">
        <v>11</v>
      </c>
      <c r="G18" s="2" t="s">
        <v>197</v>
      </c>
      <c r="H18" s="2" t="s">
        <v>139</v>
      </c>
      <c r="I18" s="2" t="s">
        <v>198</v>
      </c>
      <c r="J18" s="2" t="s">
        <v>105</v>
      </c>
    </row>
    <row r="19" spans="1:10" s="3" customFormat="1" ht="21.75" customHeight="1">
      <c r="A19" s="13" t="s">
        <v>13</v>
      </c>
      <c r="B19" s="2" t="s">
        <v>12</v>
      </c>
      <c r="C19" s="21">
        <v>500.1</v>
      </c>
      <c r="D19" s="28">
        <f>16.6+54.8</f>
        <v>71.4</v>
      </c>
      <c r="E19" s="28">
        <v>54.8</v>
      </c>
      <c r="F19" s="13" t="s">
        <v>13</v>
      </c>
      <c r="G19" s="2"/>
      <c r="H19" s="2"/>
      <c r="I19" s="2"/>
      <c r="J19" s="2"/>
    </row>
    <row r="20" spans="1:10" s="3" customFormat="1" ht="42" customHeight="1">
      <c r="A20" s="13"/>
      <c r="B20" s="2"/>
      <c r="C20" s="21"/>
      <c r="D20" s="28">
        <v>16.6</v>
      </c>
      <c r="E20" s="28">
        <v>0</v>
      </c>
      <c r="F20" s="13" t="s">
        <v>13</v>
      </c>
      <c r="G20" s="2" t="s">
        <v>177</v>
      </c>
      <c r="H20" s="2"/>
      <c r="I20" s="2"/>
      <c r="J20" s="2" t="s">
        <v>40</v>
      </c>
    </row>
    <row r="21" spans="1:10" s="3" customFormat="1" ht="42" customHeight="1">
      <c r="A21" s="13"/>
      <c r="B21" s="2"/>
      <c r="C21" s="21"/>
      <c r="D21" s="28">
        <v>54.8</v>
      </c>
      <c r="E21" s="28">
        <v>54.8</v>
      </c>
      <c r="F21" s="13" t="s">
        <v>13</v>
      </c>
      <c r="G21" s="2" t="s">
        <v>151</v>
      </c>
      <c r="H21" s="2" t="s">
        <v>139</v>
      </c>
      <c r="I21" s="2" t="s">
        <v>152</v>
      </c>
      <c r="J21" s="2" t="s">
        <v>40</v>
      </c>
    </row>
    <row r="22" spans="1:10" s="3" customFormat="1" ht="35.25" customHeight="1">
      <c r="A22" s="13" t="s">
        <v>15</v>
      </c>
      <c r="B22" s="2" t="s">
        <v>14</v>
      </c>
      <c r="C22" s="21">
        <v>30.6</v>
      </c>
      <c r="D22" s="28">
        <f>0.8</f>
        <v>0.8</v>
      </c>
      <c r="E22" s="28">
        <v>0.8</v>
      </c>
      <c r="F22" s="13" t="s">
        <v>15</v>
      </c>
      <c r="G22" s="2" t="s">
        <v>153</v>
      </c>
      <c r="H22" s="2" t="s">
        <v>139</v>
      </c>
      <c r="I22" s="2" t="s">
        <v>154</v>
      </c>
      <c r="J22" s="2" t="s">
        <v>41</v>
      </c>
    </row>
    <row r="23" spans="1:10" s="3" customFormat="1" ht="33.75" customHeight="1">
      <c r="A23" s="13" t="s">
        <v>73</v>
      </c>
      <c r="B23" s="2" t="s">
        <v>16</v>
      </c>
      <c r="C23" s="21">
        <v>23.8</v>
      </c>
      <c r="D23" s="28">
        <f>1.6</f>
        <v>1.6</v>
      </c>
      <c r="E23" s="28">
        <v>1.6</v>
      </c>
      <c r="F23" s="13" t="s">
        <v>52</v>
      </c>
      <c r="G23" s="2"/>
      <c r="H23" s="2"/>
      <c r="I23" s="2"/>
      <c r="J23" s="2"/>
    </row>
    <row r="24" spans="1:10" s="3" customFormat="1" ht="34.5" customHeight="1">
      <c r="A24" s="13"/>
      <c r="B24" s="2"/>
      <c r="C24" s="21"/>
      <c r="D24" s="21">
        <v>1.6</v>
      </c>
      <c r="E24" s="21">
        <v>1.6</v>
      </c>
      <c r="F24" s="13" t="s">
        <v>52</v>
      </c>
      <c r="G24" s="2" t="s">
        <v>161</v>
      </c>
      <c r="H24" s="2" t="s">
        <v>139</v>
      </c>
      <c r="I24" s="2" t="s">
        <v>162</v>
      </c>
      <c r="J24" s="2" t="s">
        <v>90</v>
      </c>
    </row>
    <row r="25" spans="1:10" s="3" customFormat="1" ht="30" customHeight="1">
      <c r="A25" s="13" t="s">
        <v>56</v>
      </c>
      <c r="B25" s="2" t="s">
        <v>17</v>
      </c>
      <c r="C25" s="21">
        <v>499.5</v>
      </c>
      <c r="D25" s="21">
        <v>0</v>
      </c>
      <c r="E25" s="21">
        <v>0</v>
      </c>
      <c r="F25" s="13" t="s">
        <v>56</v>
      </c>
      <c r="G25" s="2"/>
      <c r="H25" s="2"/>
      <c r="I25" s="2"/>
      <c r="J25" s="2"/>
    </row>
    <row r="26" spans="1:10" s="3" customFormat="1" ht="30" customHeight="1">
      <c r="A26" s="13"/>
      <c r="B26" s="2"/>
      <c r="C26" s="21"/>
      <c r="D26" s="21">
        <v>0</v>
      </c>
      <c r="E26" s="21">
        <v>0</v>
      </c>
      <c r="F26" s="13" t="s">
        <v>169</v>
      </c>
      <c r="G26" s="2" t="s">
        <v>143</v>
      </c>
      <c r="H26" s="2" t="s">
        <v>139</v>
      </c>
      <c r="I26" s="2" t="s">
        <v>101</v>
      </c>
      <c r="J26" s="2" t="s">
        <v>147</v>
      </c>
    </row>
    <row r="27" spans="1:10" s="3" customFormat="1" ht="48" customHeight="1">
      <c r="A27" s="13"/>
      <c r="B27" s="2"/>
      <c r="C27" s="21"/>
      <c r="D27" s="21">
        <v>0</v>
      </c>
      <c r="E27" s="21">
        <v>0</v>
      </c>
      <c r="F27" s="13" t="s">
        <v>170</v>
      </c>
      <c r="G27" s="2" t="s">
        <v>158</v>
      </c>
      <c r="H27" s="2" t="s">
        <v>139</v>
      </c>
      <c r="I27" s="2" t="s">
        <v>159</v>
      </c>
      <c r="J27" s="2" t="s">
        <v>160</v>
      </c>
    </row>
    <row r="28" spans="1:10" s="3" customFormat="1" ht="41.25" customHeight="1">
      <c r="A28" s="13"/>
      <c r="B28" s="2"/>
      <c r="C28" s="21"/>
      <c r="D28" s="21">
        <v>0</v>
      </c>
      <c r="E28" s="21">
        <v>0</v>
      </c>
      <c r="F28" s="13" t="s">
        <v>171</v>
      </c>
      <c r="G28" s="2" t="s">
        <v>163</v>
      </c>
      <c r="H28" s="2" t="s">
        <v>139</v>
      </c>
      <c r="I28" s="2" t="s">
        <v>108</v>
      </c>
      <c r="J28" s="2" t="s">
        <v>104</v>
      </c>
    </row>
    <row r="29" spans="1:10" s="3" customFormat="1" ht="41.25" customHeight="1">
      <c r="A29" s="13"/>
      <c r="B29" s="2"/>
      <c r="C29" s="21"/>
      <c r="D29" s="21">
        <v>0</v>
      </c>
      <c r="E29" s="21">
        <v>0</v>
      </c>
      <c r="F29" s="13" t="s">
        <v>172</v>
      </c>
      <c r="G29" s="2" t="s">
        <v>165</v>
      </c>
      <c r="H29" s="2" t="s">
        <v>139</v>
      </c>
      <c r="I29" s="2" t="s">
        <v>130</v>
      </c>
      <c r="J29" s="2" t="s">
        <v>166</v>
      </c>
    </row>
    <row r="30" spans="1:10" s="3" customFormat="1" ht="24" customHeight="1">
      <c r="A30" s="13" t="s">
        <v>19</v>
      </c>
      <c r="B30" s="2" t="s">
        <v>18</v>
      </c>
      <c r="C30" s="21">
        <v>72.8</v>
      </c>
      <c r="D30" s="21">
        <f>1.1+4.8</f>
        <v>5.9</v>
      </c>
      <c r="E30" s="21">
        <v>4.8</v>
      </c>
      <c r="F30" s="13" t="s">
        <v>19</v>
      </c>
      <c r="G30" s="2"/>
      <c r="H30" s="2"/>
      <c r="I30" s="2"/>
      <c r="J30" s="2"/>
    </row>
    <row r="31" spans="1:10" s="3" customFormat="1" ht="48.75" customHeight="1">
      <c r="A31" s="13"/>
      <c r="B31" s="2"/>
      <c r="C31" s="21">
        <v>0</v>
      </c>
      <c r="D31" s="21">
        <v>1.1</v>
      </c>
      <c r="E31" s="21">
        <v>0</v>
      </c>
      <c r="F31" s="13" t="s">
        <v>111</v>
      </c>
      <c r="G31" s="2" t="s">
        <v>177</v>
      </c>
      <c r="H31" s="2"/>
      <c r="I31" s="2"/>
      <c r="J31" s="2" t="s">
        <v>106</v>
      </c>
    </row>
    <row r="32" spans="1:10" s="3" customFormat="1" ht="48.75" customHeight="1">
      <c r="A32" s="13"/>
      <c r="B32" s="2"/>
      <c r="C32" s="21"/>
      <c r="D32" s="21">
        <v>3.4</v>
      </c>
      <c r="E32" s="21">
        <v>3.4</v>
      </c>
      <c r="F32" s="13" t="s">
        <v>111</v>
      </c>
      <c r="G32" s="2" t="s">
        <v>164</v>
      </c>
      <c r="H32" s="2" t="s">
        <v>139</v>
      </c>
      <c r="I32" s="2" t="s">
        <v>140</v>
      </c>
      <c r="J32" s="2" t="s">
        <v>106</v>
      </c>
    </row>
    <row r="33" spans="1:10" s="3" customFormat="1" ht="36" customHeight="1">
      <c r="A33" s="13"/>
      <c r="B33" s="2"/>
      <c r="C33" s="21"/>
      <c r="D33" s="21">
        <v>1.4</v>
      </c>
      <c r="E33" s="21">
        <v>1.4</v>
      </c>
      <c r="F33" s="13" t="s">
        <v>206</v>
      </c>
      <c r="G33" s="2" t="s">
        <v>78</v>
      </c>
      <c r="H33" s="2" t="s">
        <v>139</v>
      </c>
      <c r="I33" s="2"/>
      <c r="J33" s="2" t="s">
        <v>207</v>
      </c>
    </row>
    <row r="34" spans="1:10" s="3" customFormat="1" ht="45.75" customHeight="1">
      <c r="A34" s="13" t="s">
        <v>82</v>
      </c>
      <c r="B34" s="2" t="s">
        <v>83</v>
      </c>
      <c r="C34" s="28">
        <v>189.5</v>
      </c>
      <c r="D34" s="28">
        <f>14.6+28.6</f>
        <v>43.2</v>
      </c>
      <c r="E34" s="28">
        <v>28.6</v>
      </c>
      <c r="F34" s="13" t="s">
        <v>203</v>
      </c>
      <c r="G34" s="2"/>
      <c r="H34" s="2"/>
      <c r="I34" s="2"/>
      <c r="J34" s="2"/>
    </row>
    <row r="35" spans="1:10" s="3" customFormat="1" ht="45.75" customHeight="1">
      <c r="A35" s="13"/>
      <c r="B35" s="2"/>
      <c r="C35" s="28"/>
      <c r="D35" s="28">
        <v>14.6</v>
      </c>
      <c r="E35" s="28">
        <v>0</v>
      </c>
      <c r="F35" s="13" t="s">
        <v>93</v>
      </c>
      <c r="G35" s="2" t="s">
        <v>177</v>
      </c>
      <c r="H35" s="2"/>
      <c r="I35" s="2"/>
      <c r="J35" s="2" t="s">
        <v>94</v>
      </c>
    </row>
    <row r="36" spans="1:10" s="3" customFormat="1" ht="45" customHeight="1">
      <c r="A36" s="13"/>
      <c r="B36" s="2"/>
      <c r="C36" s="28"/>
      <c r="D36" s="28">
        <v>28.6</v>
      </c>
      <c r="E36" s="28">
        <v>28.6</v>
      </c>
      <c r="F36" s="13" t="s">
        <v>93</v>
      </c>
      <c r="G36" s="2" t="s">
        <v>204</v>
      </c>
      <c r="H36" s="2" t="s">
        <v>139</v>
      </c>
      <c r="I36" s="2"/>
      <c r="J36" s="2" t="s">
        <v>94</v>
      </c>
    </row>
    <row r="37" spans="1:10" s="3" customFormat="1" ht="25.5" customHeight="1">
      <c r="A37" s="13" t="s">
        <v>21</v>
      </c>
      <c r="B37" s="2" t="s">
        <v>20</v>
      </c>
      <c r="C37" s="28">
        <v>198.7</v>
      </c>
      <c r="D37" s="28">
        <f>2.4+7.3</f>
        <v>9.7</v>
      </c>
      <c r="E37" s="28">
        <v>7.3</v>
      </c>
      <c r="F37" s="13" t="s">
        <v>21</v>
      </c>
      <c r="G37" s="2"/>
      <c r="H37" s="2"/>
      <c r="I37" s="2"/>
      <c r="J37" s="2"/>
    </row>
    <row r="38" spans="1:10" s="3" customFormat="1" ht="46.5" customHeight="1">
      <c r="A38" s="13"/>
      <c r="B38" s="2"/>
      <c r="C38" s="28">
        <v>0</v>
      </c>
      <c r="D38" s="28">
        <v>4</v>
      </c>
      <c r="E38" s="28">
        <v>4</v>
      </c>
      <c r="F38" s="13" t="s">
        <v>43</v>
      </c>
      <c r="G38" s="2" t="s">
        <v>148</v>
      </c>
      <c r="H38" s="2" t="s">
        <v>139</v>
      </c>
      <c r="I38" s="2" t="s">
        <v>108</v>
      </c>
      <c r="J38" s="2" t="s">
        <v>42</v>
      </c>
    </row>
    <row r="39" spans="1:10" s="3" customFormat="1" ht="32.25" customHeight="1">
      <c r="A39" s="13"/>
      <c r="B39" s="2"/>
      <c r="C39" s="21">
        <v>0</v>
      </c>
      <c r="D39" s="21">
        <v>2.4</v>
      </c>
      <c r="E39" s="21">
        <v>2.4</v>
      </c>
      <c r="F39" s="13" t="s">
        <v>91</v>
      </c>
      <c r="G39" s="2" t="s">
        <v>180</v>
      </c>
      <c r="H39" s="2" t="s">
        <v>139</v>
      </c>
      <c r="I39" s="2" t="s">
        <v>181</v>
      </c>
      <c r="J39" s="2" t="s">
        <v>103</v>
      </c>
    </row>
    <row r="40" spans="1:10" s="3" customFormat="1" ht="32.25" customHeight="1">
      <c r="A40" s="13"/>
      <c r="B40" s="2"/>
      <c r="C40" s="21">
        <v>0</v>
      </c>
      <c r="D40" s="21">
        <v>0</v>
      </c>
      <c r="E40" s="21">
        <v>0</v>
      </c>
      <c r="F40" s="13" t="s">
        <v>95</v>
      </c>
      <c r="G40" s="2" t="s">
        <v>157</v>
      </c>
      <c r="H40" s="2" t="s">
        <v>139</v>
      </c>
      <c r="I40" s="2" t="s">
        <v>150</v>
      </c>
      <c r="J40" s="2" t="s">
        <v>96</v>
      </c>
    </row>
    <row r="41" spans="1:10" s="3" customFormat="1" ht="32.25" customHeight="1">
      <c r="A41" s="13"/>
      <c r="B41" s="2"/>
      <c r="C41" s="21">
        <v>0</v>
      </c>
      <c r="D41" s="21">
        <v>0.1</v>
      </c>
      <c r="E41" s="21">
        <v>0.1</v>
      </c>
      <c r="F41" s="13" t="s">
        <v>195</v>
      </c>
      <c r="G41" s="2" t="s">
        <v>78</v>
      </c>
      <c r="H41" s="2" t="s">
        <v>139</v>
      </c>
      <c r="I41" s="2"/>
      <c r="J41" s="2" t="s">
        <v>196</v>
      </c>
    </row>
    <row r="42" spans="1:10" s="3" customFormat="1" ht="32.25" customHeight="1">
      <c r="A42" s="13"/>
      <c r="B42" s="2"/>
      <c r="C42" s="21">
        <v>0</v>
      </c>
      <c r="D42" s="21">
        <v>2.4</v>
      </c>
      <c r="E42" s="21">
        <v>0</v>
      </c>
      <c r="F42" s="13" t="s">
        <v>173</v>
      </c>
      <c r="G42" s="2" t="s">
        <v>78</v>
      </c>
      <c r="H42" s="2" t="s">
        <v>139</v>
      </c>
      <c r="I42" s="2"/>
      <c r="J42" s="2" t="s">
        <v>112</v>
      </c>
    </row>
    <row r="43" spans="1:10" s="3" customFormat="1" ht="32.25" customHeight="1">
      <c r="A43" s="13"/>
      <c r="B43" s="2"/>
      <c r="C43" s="21">
        <v>0</v>
      </c>
      <c r="D43" s="21">
        <v>0.8</v>
      </c>
      <c r="E43" s="21">
        <v>0.8</v>
      </c>
      <c r="F43" s="13" t="s">
        <v>194</v>
      </c>
      <c r="G43" s="2" t="s">
        <v>78</v>
      </c>
      <c r="H43" s="2" t="s">
        <v>139</v>
      </c>
      <c r="I43" s="2"/>
      <c r="J43" s="2" t="s">
        <v>193</v>
      </c>
    </row>
    <row r="44" spans="1:10" s="3" customFormat="1" ht="36" customHeight="1">
      <c r="A44" s="13" t="s">
        <v>57</v>
      </c>
      <c r="B44" s="2" t="s">
        <v>22</v>
      </c>
      <c r="C44" s="28">
        <v>1305</v>
      </c>
      <c r="D44" s="28">
        <v>0</v>
      </c>
      <c r="E44" s="28">
        <v>0</v>
      </c>
      <c r="F44" s="13" t="s">
        <v>57</v>
      </c>
      <c r="G44" s="2"/>
      <c r="H44" s="2"/>
      <c r="I44" s="2"/>
      <c r="J44" s="2"/>
    </row>
    <row r="45" spans="1:10" s="3" customFormat="1" ht="45" customHeight="1">
      <c r="A45" s="13"/>
      <c r="B45" s="2"/>
      <c r="C45" s="28"/>
      <c r="D45" s="28">
        <v>0</v>
      </c>
      <c r="E45" s="28">
        <v>0</v>
      </c>
      <c r="F45" s="13" t="s">
        <v>113</v>
      </c>
      <c r="G45" s="2" t="s">
        <v>155</v>
      </c>
      <c r="H45" s="2" t="s">
        <v>139</v>
      </c>
      <c r="I45" s="2" t="s">
        <v>114</v>
      </c>
      <c r="J45" s="2" t="s">
        <v>79</v>
      </c>
    </row>
    <row r="46" spans="1:10" s="3" customFormat="1" ht="36.75" customHeight="1">
      <c r="A46" s="13" t="s">
        <v>50</v>
      </c>
      <c r="B46" s="2" t="s">
        <v>23</v>
      </c>
      <c r="C46" s="28">
        <v>181.7</v>
      </c>
      <c r="D46" s="28">
        <f>0.9</f>
        <v>0.9</v>
      </c>
      <c r="E46" s="28">
        <v>0.9</v>
      </c>
      <c r="F46" s="13" t="s">
        <v>50</v>
      </c>
      <c r="G46" s="2"/>
      <c r="H46" s="2"/>
      <c r="I46" s="2"/>
      <c r="J46" s="2"/>
    </row>
    <row r="47" spans="1:10" s="3" customFormat="1" ht="42" customHeight="1">
      <c r="A47" s="13"/>
      <c r="B47" s="2"/>
      <c r="C47" s="28"/>
      <c r="D47" s="28">
        <v>0.9</v>
      </c>
      <c r="E47" s="28">
        <v>0.9</v>
      </c>
      <c r="F47" s="13" t="s">
        <v>210</v>
      </c>
      <c r="G47" s="2" t="s">
        <v>78</v>
      </c>
      <c r="H47" s="2" t="s">
        <v>139</v>
      </c>
      <c r="I47" s="2"/>
      <c r="J47" s="2" t="s">
        <v>211</v>
      </c>
    </row>
    <row r="48" spans="1:10" s="3" customFormat="1" ht="36" customHeight="1">
      <c r="A48" s="13" t="s">
        <v>51</v>
      </c>
      <c r="B48" s="2" t="s">
        <v>24</v>
      </c>
      <c r="C48" s="28">
        <v>96</v>
      </c>
      <c r="D48" s="28">
        <v>0</v>
      </c>
      <c r="E48" s="28">
        <v>0</v>
      </c>
      <c r="F48" s="13" t="s">
        <v>51</v>
      </c>
      <c r="G48" s="2"/>
      <c r="H48" s="2"/>
      <c r="I48" s="2"/>
      <c r="J48" s="2"/>
    </row>
    <row r="49" spans="1:10" s="3" customFormat="1" ht="21" customHeight="1">
      <c r="A49" s="13" t="s">
        <v>26</v>
      </c>
      <c r="B49" s="2" t="s">
        <v>25</v>
      </c>
      <c r="C49" s="28">
        <v>18.4</v>
      </c>
      <c r="D49" s="28">
        <v>0</v>
      </c>
      <c r="E49" s="28">
        <v>0</v>
      </c>
      <c r="F49" s="13" t="s">
        <v>26</v>
      </c>
      <c r="G49" s="2"/>
      <c r="H49" s="2"/>
      <c r="I49" s="2"/>
      <c r="J49" s="2"/>
    </row>
    <row r="50" spans="1:10" s="3" customFormat="1" ht="42" customHeight="1">
      <c r="A50" s="13" t="s">
        <v>84</v>
      </c>
      <c r="B50" s="2" t="s">
        <v>85</v>
      </c>
      <c r="C50" s="21">
        <v>25.7</v>
      </c>
      <c r="D50" s="21">
        <v>0</v>
      </c>
      <c r="E50" s="21">
        <v>0</v>
      </c>
      <c r="F50" s="13" t="s">
        <v>186</v>
      </c>
      <c r="G50" s="2" t="s">
        <v>179</v>
      </c>
      <c r="H50" s="2" t="s">
        <v>139</v>
      </c>
      <c r="I50" s="2" t="s">
        <v>102</v>
      </c>
      <c r="J50" s="2" t="s">
        <v>92</v>
      </c>
    </row>
    <row r="51" spans="1:10" s="3" customFormat="1" ht="36" customHeight="1">
      <c r="A51" s="13" t="s">
        <v>74</v>
      </c>
      <c r="B51" s="2" t="s">
        <v>27</v>
      </c>
      <c r="C51" s="28">
        <v>53</v>
      </c>
      <c r="D51" s="28">
        <f>0.1+0.3</f>
        <v>0.4</v>
      </c>
      <c r="E51" s="28">
        <v>0.3</v>
      </c>
      <c r="F51" s="13" t="s">
        <v>46</v>
      </c>
      <c r="G51" s="2"/>
      <c r="H51" s="2"/>
      <c r="I51" s="2"/>
      <c r="J51" s="2"/>
    </row>
    <row r="52" spans="1:10" s="3" customFormat="1" ht="43.5" customHeight="1">
      <c r="A52" s="13"/>
      <c r="B52" s="2"/>
      <c r="C52" s="28"/>
      <c r="D52" s="28">
        <v>0.1</v>
      </c>
      <c r="E52" s="28">
        <v>0</v>
      </c>
      <c r="F52" s="13" t="s">
        <v>129</v>
      </c>
      <c r="G52" s="2" t="s">
        <v>178</v>
      </c>
      <c r="H52" s="2"/>
      <c r="I52" s="2"/>
      <c r="J52" s="2" t="s">
        <v>110</v>
      </c>
    </row>
    <row r="53" spans="1:10" s="3" customFormat="1" ht="43.5" customHeight="1">
      <c r="A53" s="13"/>
      <c r="B53" s="2"/>
      <c r="C53" s="28"/>
      <c r="D53" s="28">
        <v>0.3</v>
      </c>
      <c r="E53" s="28">
        <v>0.3</v>
      </c>
      <c r="F53" s="13" t="s">
        <v>129</v>
      </c>
      <c r="G53" s="2" t="s">
        <v>78</v>
      </c>
      <c r="H53" s="2" t="s">
        <v>139</v>
      </c>
      <c r="I53" s="2"/>
      <c r="J53" s="2" t="s">
        <v>205</v>
      </c>
    </row>
    <row r="54" spans="1:10" s="3" customFormat="1" ht="31.5" customHeight="1">
      <c r="A54" s="13" t="s">
        <v>44</v>
      </c>
      <c r="B54" s="2" t="s">
        <v>97</v>
      </c>
      <c r="C54" s="28">
        <v>906.6</v>
      </c>
      <c r="D54" s="28">
        <v>5.8</v>
      </c>
      <c r="E54" s="28">
        <v>0.2</v>
      </c>
      <c r="F54" s="13" t="s">
        <v>44</v>
      </c>
      <c r="G54" s="2"/>
      <c r="H54" s="2"/>
      <c r="I54" s="2"/>
      <c r="J54" s="2"/>
    </row>
    <row r="55" spans="1:10" s="3" customFormat="1" ht="31.5" customHeight="1">
      <c r="A55" s="13"/>
      <c r="B55" s="2"/>
      <c r="C55" s="21"/>
      <c r="D55" s="21">
        <v>2.4</v>
      </c>
      <c r="E55" s="21">
        <v>0</v>
      </c>
      <c r="F55" s="13" t="s">
        <v>109</v>
      </c>
      <c r="G55" s="2" t="s">
        <v>78</v>
      </c>
      <c r="H55" s="2" t="s">
        <v>139</v>
      </c>
      <c r="I55" s="2"/>
      <c r="J55" s="2" t="s">
        <v>141</v>
      </c>
    </row>
    <row r="56" spans="1:10" s="3" customFormat="1" ht="40.5" customHeight="1">
      <c r="A56" s="13"/>
      <c r="B56" s="2"/>
      <c r="C56" s="21"/>
      <c r="D56" s="21">
        <v>3.2</v>
      </c>
      <c r="E56" s="21">
        <v>0</v>
      </c>
      <c r="F56" s="13" t="s">
        <v>115</v>
      </c>
      <c r="G56" s="2" t="s">
        <v>136</v>
      </c>
      <c r="H56" s="2" t="s">
        <v>139</v>
      </c>
      <c r="I56" s="2" t="s">
        <v>138</v>
      </c>
      <c r="J56" s="2" t="s">
        <v>116</v>
      </c>
    </row>
    <row r="57" spans="1:10" s="3" customFormat="1" ht="50.25" customHeight="1">
      <c r="A57" s="13"/>
      <c r="B57" s="2"/>
      <c r="C57" s="21"/>
      <c r="D57" s="21">
        <v>0</v>
      </c>
      <c r="E57" s="21">
        <v>0</v>
      </c>
      <c r="F57" s="13" t="s">
        <v>174</v>
      </c>
      <c r="G57" s="2" t="s">
        <v>155</v>
      </c>
      <c r="H57" s="2" t="s">
        <v>139</v>
      </c>
      <c r="I57" s="2" t="s">
        <v>156</v>
      </c>
      <c r="J57" s="2" t="s">
        <v>79</v>
      </c>
    </row>
    <row r="58" spans="1:10" s="3" customFormat="1" ht="48" customHeight="1">
      <c r="A58" s="13"/>
      <c r="B58" s="2"/>
      <c r="C58" s="21"/>
      <c r="D58" s="21">
        <v>0.1</v>
      </c>
      <c r="E58" s="21">
        <v>0.1</v>
      </c>
      <c r="F58" s="13" t="s">
        <v>213</v>
      </c>
      <c r="G58" s="2" t="s">
        <v>214</v>
      </c>
      <c r="H58" s="2" t="s">
        <v>139</v>
      </c>
      <c r="I58" s="2" t="s">
        <v>215</v>
      </c>
      <c r="J58" s="2" t="s">
        <v>212</v>
      </c>
    </row>
    <row r="59" spans="1:10" s="3" customFormat="1" ht="48" customHeight="1">
      <c r="A59" s="13"/>
      <c r="B59" s="2"/>
      <c r="C59" s="21"/>
      <c r="D59" s="21">
        <v>0.1</v>
      </c>
      <c r="E59" s="21">
        <v>0.1</v>
      </c>
      <c r="F59" s="13" t="s">
        <v>217</v>
      </c>
      <c r="G59" s="2" t="s">
        <v>78</v>
      </c>
      <c r="H59" s="2" t="s">
        <v>139</v>
      </c>
      <c r="I59" s="2"/>
      <c r="J59" s="2" t="s">
        <v>216</v>
      </c>
    </row>
    <row r="60" spans="1:10" s="3" customFormat="1" ht="39" customHeight="1">
      <c r="A60" s="13" t="s">
        <v>44</v>
      </c>
      <c r="B60" s="2" t="s">
        <v>98</v>
      </c>
      <c r="C60" s="21">
        <v>2000</v>
      </c>
      <c r="D60" s="21">
        <v>8.6</v>
      </c>
      <c r="E60" s="21">
        <v>0</v>
      </c>
      <c r="F60" s="13" t="s">
        <v>132</v>
      </c>
      <c r="G60" s="2"/>
      <c r="H60" s="2"/>
      <c r="I60" s="2"/>
      <c r="J60" s="2"/>
    </row>
    <row r="61" spans="1:10" s="3" customFormat="1" ht="62.25" customHeight="1">
      <c r="A61" s="13"/>
      <c r="B61" s="2"/>
      <c r="C61" s="21"/>
      <c r="D61" s="21">
        <v>8.6</v>
      </c>
      <c r="E61" s="21">
        <v>0</v>
      </c>
      <c r="F61" s="13" t="s">
        <v>146</v>
      </c>
      <c r="G61" s="2" t="s">
        <v>145</v>
      </c>
      <c r="H61" s="2" t="s">
        <v>139</v>
      </c>
      <c r="I61" s="2" t="s">
        <v>144</v>
      </c>
      <c r="J61" s="2" t="s">
        <v>142</v>
      </c>
    </row>
    <row r="62" spans="1:10" s="3" customFormat="1" ht="62.25" customHeight="1">
      <c r="A62" s="13"/>
      <c r="B62" s="2"/>
      <c r="C62" s="21"/>
      <c r="D62" s="21">
        <v>0</v>
      </c>
      <c r="E62" s="21">
        <v>0</v>
      </c>
      <c r="F62" s="13" t="s">
        <v>175</v>
      </c>
      <c r="G62" s="2" t="s">
        <v>167</v>
      </c>
      <c r="H62" s="2" t="s">
        <v>139</v>
      </c>
      <c r="I62" s="2" t="s">
        <v>168</v>
      </c>
      <c r="J62" s="2" t="s">
        <v>124</v>
      </c>
    </row>
    <row r="63" spans="1:10" s="3" customFormat="1" ht="33.75" customHeight="1">
      <c r="A63" s="13" t="s">
        <v>44</v>
      </c>
      <c r="B63" s="2" t="s">
        <v>98</v>
      </c>
      <c r="C63" s="21">
        <v>712.8</v>
      </c>
      <c r="D63" s="21">
        <f>27.1+6.4</f>
        <v>33.5</v>
      </c>
      <c r="E63" s="21">
        <v>6.4</v>
      </c>
      <c r="F63" s="13" t="s">
        <v>117</v>
      </c>
      <c r="G63" s="2"/>
      <c r="H63" s="2"/>
      <c r="I63" s="2"/>
      <c r="J63" s="2"/>
    </row>
    <row r="64" spans="1:10" s="3" customFormat="1" ht="34.5" customHeight="1">
      <c r="A64" s="13"/>
      <c r="B64" s="2"/>
      <c r="C64" s="21"/>
      <c r="D64" s="21">
        <v>27.1</v>
      </c>
      <c r="E64" s="21">
        <v>0</v>
      </c>
      <c r="F64" s="13" t="s">
        <v>120</v>
      </c>
      <c r="G64" s="2"/>
      <c r="H64" s="2"/>
      <c r="I64" s="2"/>
      <c r="J64" s="13" t="s">
        <v>121</v>
      </c>
    </row>
    <row r="65" spans="1:10" s="3" customFormat="1" ht="34.5" customHeight="1">
      <c r="A65" s="13"/>
      <c r="B65" s="2"/>
      <c r="C65" s="21"/>
      <c r="D65" s="21">
        <v>6.4</v>
      </c>
      <c r="E65" s="21">
        <v>6.4</v>
      </c>
      <c r="F65" s="13" t="s">
        <v>118</v>
      </c>
      <c r="G65" s="2" t="s">
        <v>149</v>
      </c>
      <c r="H65" s="2" t="s">
        <v>139</v>
      </c>
      <c r="I65" s="2" t="s">
        <v>150</v>
      </c>
      <c r="J65" s="13" t="s">
        <v>119</v>
      </c>
    </row>
    <row r="66" spans="1:10" s="3" customFormat="1" ht="46.5" customHeight="1">
      <c r="A66" s="13" t="s">
        <v>44</v>
      </c>
      <c r="B66" s="2" t="s">
        <v>98</v>
      </c>
      <c r="C66" s="21">
        <v>200</v>
      </c>
      <c r="D66" s="21">
        <v>0</v>
      </c>
      <c r="E66" s="21">
        <v>0</v>
      </c>
      <c r="F66" s="13" t="s">
        <v>133</v>
      </c>
      <c r="G66" s="2"/>
      <c r="H66" s="2"/>
      <c r="I66" s="2"/>
      <c r="J66" s="13"/>
    </row>
    <row r="67" spans="1:10" s="3" customFormat="1" ht="46.5" customHeight="1">
      <c r="A67" s="13"/>
      <c r="B67" s="2"/>
      <c r="C67" s="21"/>
      <c r="D67" s="21">
        <v>0</v>
      </c>
      <c r="E67" s="21">
        <v>0</v>
      </c>
      <c r="F67" s="13" t="s">
        <v>133</v>
      </c>
      <c r="G67" s="2"/>
      <c r="H67" s="2"/>
      <c r="I67" s="2"/>
      <c r="J67" s="2"/>
    </row>
    <row r="68" spans="1:10" s="3" customFormat="1" ht="37.5" customHeight="1">
      <c r="A68" s="13" t="s">
        <v>44</v>
      </c>
      <c r="B68" s="2" t="s">
        <v>98</v>
      </c>
      <c r="C68" s="21">
        <v>2500</v>
      </c>
      <c r="D68" s="21">
        <v>0</v>
      </c>
      <c r="E68" s="21">
        <v>0</v>
      </c>
      <c r="F68" s="13" t="s">
        <v>44</v>
      </c>
      <c r="G68" s="2"/>
      <c r="H68" s="2"/>
      <c r="I68" s="2"/>
      <c r="J68" s="2"/>
    </row>
    <row r="69" spans="1:10" s="3" customFormat="1" ht="47.25" customHeight="1">
      <c r="A69" s="13"/>
      <c r="B69" s="2"/>
      <c r="C69" s="21"/>
      <c r="D69" s="21">
        <v>0</v>
      </c>
      <c r="E69" s="21">
        <v>0</v>
      </c>
      <c r="F69" s="13" t="s">
        <v>134</v>
      </c>
      <c r="G69" s="2"/>
      <c r="H69" s="2"/>
      <c r="I69" s="2"/>
      <c r="J69" s="2"/>
    </row>
    <row r="70" spans="1:10" s="3" customFormat="1" ht="48.75" customHeight="1">
      <c r="A70" s="13" t="s">
        <v>44</v>
      </c>
      <c r="B70" s="2" t="s">
        <v>98</v>
      </c>
      <c r="C70" s="21">
        <v>500</v>
      </c>
      <c r="D70" s="21">
        <v>0</v>
      </c>
      <c r="E70" s="21">
        <v>0</v>
      </c>
      <c r="F70" s="13" t="s">
        <v>135</v>
      </c>
      <c r="G70" s="2"/>
      <c r="H70" s="2"/>
      <c r="I70" s="2"/>
      <c r="J70" s="2"/>
    </row>
    <row r="71" spans="1:10" s="3" customFormat="1" ht="36" customHeight="1">
      <c r="A71" s="13" t="s">
        <v>88</v>
      </c>
      <c r="B71" s="2" t="s">
        <v>28</v>
      </c>
      <c r="C71" s="21">
        <v>150</v>
      </c>
      <c r="D71" s="21">
        <f>7.3+6.3</f>
        <v>13.6</v>
      </c>
      <c r="E71" s="21">
        <v>6.3</v>
      </c>
      <c r="F71" s="13" t="s">
        <v>88</v>
      </c>
      <c r="G71" s="2"/>
      <c r="H71" s="2"/>
      <c r="I71" s="2"/>
      <c r="J71" s="2"/>
    </row>
    <row r="72" spans="1:10" s="3" customFormat="1" ht="31.5" customHeight="1">
      <c r="A72" s="13" t="s">
        <v>89</v>
      </c>
      <c r="B72" s="2" t="s">
        <v>29</v>
      </c>
      <c r="C72" s="21">
        <v>120</v>
      </c>
      <c r="D72" s="21">
        <f>6.9+8.8</f>
        <v>15.700000000000001</v>
      </c>
      <c r="E72" s="21">
        <v>8.8</v>
      </c>
      <c r="F72" s="13" t="s">
        <v>89</v>
      </c>
      <c r="G72" s="2"/>
      <c r="H72" s="2"/>
      <c r="I72" s="2"/>
      <c r="J72" s="2"/>
    </row>
    <row r="73" spans="1:10" s="3" customFormat="1" ht="48.75" customHeight="1">
      <c r="A73" s="13" t="s">
        <v>31</v>
      </c>
      <c r="B73" s="2" t="s">
        <v>30</v>
      </c>
      <c r="C73" s="28">
        <v>200</v>
      </c>
      <c r="D73" s="28">
        <v>0</v>
      </c>
      <c r="E73" s="28">
        <v>0</v>
      </c>
      <c r="F73" s="13" t="s">
        <v>31</v>
      </c>
      <c r="G73" s="2"/>
      <c r="H73" s="2"/>
      <c r="I73" s="2"/>
      <c r="J73" s="2"/>
    </row>
    <row r="74" spans="1:10" s="3" customFormat="1" ht="48.75" customHeight="1">
      <c r="A74" s="13" t="s">
        <v>125</v>
      </c>
      <c r="B74" s="2" t="s">
        <v>126</v>
      </c>
      <c r="C74" s="28">
        <v>0</v>
      </c>
      <c r="D74" s="28">
        <v>0</v>
      </c>
      <c r="E74" s="28">
        <v>0</v>
      </c>
      <c r="F74" s="13" t="s">
        <v>127</v>
      </c>
      <c r="G74" s="2" t="s">
        <v>78</v>
      </c>
      <c r="H74" s="2" t="s">
        <v>139</v>
      </c>
      <c r="I74" s="2"/>
      <c r="J74" s="2" t="s">
        <v>128</v>
      </c>
    </row>
    <row r="75" spans="1:10" s="3" customFormat="1" ht="48.75" customHeight="1">
      <c r="A75" s="13" t="s">
        <v>86</v>
      </c>
      <c r="B75" s="2" t="s">
        <v>99</v>
      </c>
      <c r="C75" s="28">
        <v>300</v>
      </c>
      <c r="D75" s="28">
        <v>27.5</v>
      </c>
      <c r="E75" s="28">
        <v>0</v>
      </c>
      <c r="F75" s="13" t="s">
        <v>87</v>
      </c>
      <c r="G75" s="2" t="s">
        <v>78</v>
      </c>
      <c r="H75" s="2" t="s">
        <v>139</v>
      </c>
      <c r="I75" s="2"/>
      <c r="J75" s="2" t="s">
        <v>107</v>
      </c>
    </row>
    <row r="76" spans="1:10" s="3" customFormat="1" ht="35.25" customHeight="1">
      <c r="A76" s="13" t="s">
        <v>36</v>
      </c>
      <c r="B76" s="2" t="s">
        <v>32</v>
      </c>
      <c r="C76" s="28">
        <v>175</v>
      </c>
      <c r="D76" s="28">
        <v>0</v>
      </c>
      <c r="E76" s="28">
        <v>0</v>
      </c>
      <c r="F76" s="13" t="s">
        <v>122</v>
      </c>
      <c r="G76" s="2"/>
      <c r="H76" s="2"/>
      <c r="I76" s="2"/>
      <c r="J76" s="2"/>
    </row>
    <row r="77" spans="1:10" s="3" customFormat="1" ht="42" customHeight="1">
      <c r="A77" s="13" t="s">
        <v>48</v>
      </c>
      <c r="B77" s="2" t="s">
        <v>33</v>
      </c>
      <c r="C77" s="28">
        <v>300</v>
      </c>
      <c r="D77" s="28">
        <v>19</v>
      </c>
      <c r="E77" s="28">
        <v>0</v>
      </c>
      <c r="F77" s="13" t="s">
        <v>48</v>
      </c>
      <c r="G77" s="2"/>
      <c r="H77" s="2"/>
      <c r="I77" s="2"/>
      <c r="J77" s="2"/>
    </row>
    <row r="78" spans="1:10" s="3" customFormat="1" ht="42" customHeight="1">
      <c r="A78" s="13"/>
      <c r="B78" s="2"/>
      <c r="C78" s="28"/>
      <c r="D78" s="28">
        <v>19</v>
      </c>
      <c r="E78" s="28">
        <v>0</v>
      </c>
      <c r="F78" s="13" t="s">
        <v>176</v>
      </c>
      <c r="G78" s="2" t="s">
        <v>136</v>
      </c>
      <c r="H78" s="2" t="s">
        <v>139</v>
      </c>
      <c r="I78" s="2" t="s">
        <v>137</v>
      </c>
      <c r="J78" s="2" t="s">
        <v>116</v>
      </c>
    </row>
    <row r="79" spans="1:10" s="3" customFormat="1" ht="42.75" customHeight="1">
      <c r="A79" s="13" t="s">
        <v>80</v>
      </c>
      <c r="B79" s="2" t="s">
        <v>100</v>
      </c>
      <c r="C79" s="28">
        <v>360</v>
      </c>
      <c r="D79" s="28">
        <v>0</v>
      </c>
      <c r="E79" s="28">
        <v>0</v>
      </c>
      <c r="F79" s="13" t="s">
        <v>131</v>
      </c>
      <c r="G79" s="2"/>
      <c r="H79" s="2"/>
      <c r="I79" s="2"/>
      <c r="J79" s="2"/>
    </row>
    <row r="80" spans="1:10" s="3" customFormat="1" ht="42" customHeight="1">
      <c r="A80" s="13" t="s">
        <v>75</v>
      </c>
      <c r="B80" s="2" t="s">
        <v>34</v>
      </c>
      <c r="C80" s="28">
        <v>115.3</v>
      </c>
      <c r="D80" s="28">
        <v>0</v>
      </c>
      <c r="E80" s="28">
        <v>0</v>
      </c>
      <c r="F80" s="13" t="s">
        <v>47</v>
      </c>
      <c r="G80" s="2"/>
      <c r="H80" s="2"/>
      <c r="I80" s="2"/>
      <c r="J80" s="2"/>
    </row>
    <row r="81" spans="1:10" s="3" customFormat="1" ht="42" customHeight="1">
      <c r="A81" s="13"/>
      <c r="B81" s="2"/>
      <c r="C81" s="28"/>
      <c r="D81" s="28">
        <v>0</v>
      </c>
      <c r="E81" s="28">
        <v>0</v>
      </c>
      <c r="F81" s="13" t="s">
        <v>187</v>
      </c>
      <c r="G81" s="2" t="s">
        <v>189</v>
      </c>
      <c r="H81" s="2" t="s">
        <v>139</v>
      </c>
      <c r="I81" s="2" t="s">
        <v>190</v>
      </c>
      <c r="J81" s="2" t="s">
        <v>191</v>
      </c>
    </row>
    <row r="82" spans="1:10" s="3" customFormat="1" ht="21" customHeight="1">
      <c r="A82" s="13" t="s">
        <v>37</v>
      </c>
      <c r="B82" s="2" t="s">
        <v>35</v>
      </c>
      <c r="C82" s="28">
        <v>65.8</v>
      </c>
      <c r="D82" s="28">
        <v>0</v>
      </c>
      <c r="E82" s="28">
        <v>0</v>
      </c>
      <c r="F82" s="13" t="s">
        <v>37</v>
      </c>
      <c r="G82" s="2"/>
      <c r="H82" s="2"/>
      <c r="I82" s="2"/>
      <c r="J82" s="2"/>
    </row>
    <row r="83" spans="1:10" s="3" customFormat="1" ht="42" customHeight="1">
      <c r="A83" s="13" t="s">
        <v>49</v>
      </c>
      <c r="B83" s="2" t="s">
        <v>38</v>
      </c>
      <c r="C83" s="28">
        <v>219.9</v>
      </c>
      <c r="D83" s="28">
        <f>0.5</f>
        <v>0.5</v>
      </c>
      <c r="E83" s="28">
        <v>0.5</v>
      </c>
      <c r="F83" s="13" t="s">
        <v>49</v>
      </c>
      <c r="G83" s="2"/>
      <c r="H83" s="2"/>
      <c r="I83" s="2"/>
      <c r="J83" s="2"/>
    </row>
    <row r="84" spans="1:10" s="3" customFormat="1" ht="42" customHeight="1">
      <c r="A84" s="13"/>
      <c r="B84" s="2"/>
      <c r="C84" s="28"/>
      <c r="D84" s="28">
        <v>0.5</v>
      </c>
      <c r="E84" s="28">
        <v>0.5</v>
      </c>
      <c r="F84" s="13" t="s">
        <v>208</v>
      </c>
      <c r="G84" s="2" t="s">
        <v>78</v>
      </c>
      <c r="H84" s="2" t="s">
        <v>139</v>
      </c>
      <c r="I84" s="2"/>
      <c r="J84" s="2" t="s">
        <v>209</v>
      </c>
    </row>
    <row r="85" spans="1:10" s="3" customFormat="1" ht="36" customHeight="1">
      <c r="A85" s="13" t="s">
        <v>76</v>
      </c>
      <c r="B85" s="2" t="s">
        <v>77</v>
      </c>
      <c r="C85" s="28">
        <v>5</v>
      </c>
      <c r="D85" s="28">
        <v>0</v>
      </c>
      <c r="E85" s="28">
        <v>0</v>
      </c>
      <c r="F85" s="13" t="s">
        <v>76</v>
      </c>
      <c r="G85" s="2"/>
      <c r="H85" s="2"/>
      <c r="I85" s="2"/>
      <c r="J85" s="2"/>
    </row>
    <row r="86" spans="1:10" s="3" customFormat="1" ht="23.25" customHeight="1">
      <c r="A86" s="13" t="s">
        <v>53</v>
      </c>
      <c r="B86" s="2" t="s">
        <v>39</v>
      </c>
      <c r="C86" s="28">
        <v>144.7</v>
      </c>
      <c r="D86" s="28">
        <f>0+8.4</f>
        <v>8.4</v>
      </c>
      <c r="E86" s="28">
        <v>8.4</v>
      </c>
      <c r="F86" s="13" t="s">
        <v>53</v>
      </c>
      <c r="G86" s="2"/>
      <c r="H86" s="2"/>
      <c r="I86" s="2"/>
      <c r="J86" s="2"/>
    </row>
    <row r="87" spans="1:10" s="3" customFormat="1" ht="33" customHeight="1">
      <c r="A87" s="13"/>
      <c r="B87" s="2"/>
      <c r="C87" s="28">
        <v>0</v>
      </c>
      <c r="D87" s="28">
        <v>0</v>
      </c>
      <c r="E87" s="28">
        <v>0</v>
      </c>
      <c r="F87" s="13" t="s">
        <v>188</v>
      </c>
      <c r="G87" s="2" t="s">
        <v>185</v>
      </c>
      <c r="H87" s="2" t="s">
        <v>182</v>
      </c>
      <c r="I87" s="2" t="s">
        <v>183</v>
      </c>
      <c r="J87" s="2" t="s">
        <v>184</v>
      </c>
    </row>
    <row r="88" spans="1:10" s="3" customFormat="1" ht="33" customHeight="1">
      <c r="A88" s="13"/>
      <c r="B88" s="2"/>
      <c r="C88" s="28">
        <v>0</v>
      </c>
      <c r="D88" s="28">
        <v>6.7</v>
      </c>
      <c r="E88" s="28">
        <v>6.7</v>
      </c>
      <c r="F88" s="13" t="s">
        <v>200</v>
      </c>
      <c r="G88" s="2" t="s">
        <v>78</v>
      </c>
      <c r="H88" s="2" t="s">
        <v>139</v>
      </c>
      <c r="I88" s="2"/>
      <c r="J88" s="2" t="s">
        <v>199</v>
      </c>
    </row>
    <row r="89" spans="1:10" s="3" customFormat="1" ht="33" customHeight="1">
      <c r="A89" s="13"/>
      <c r="B89" s="2"/>
      <c r="C89" s="28">
        <v>0</v>
      </c>
      <c r="D89" s="28">
        <v>1.7</v>
      </c>
      <c r="E89" s="28">
        <v>1.7</v>
      </c>
      <c r="F89" s="13" t="s">
        <v>202</v>
      </c>
      <c r="G89" s="2" t="s">
        <v>78</v>
      </c>
      <c r="H89" s="2" t="s">
        <v>139</v>
      </c>
      <c r="I89" s="2"/>
      <c r="J89" s="2" t="s">
        <v>201</v>
      </c>
    </row>
    <row r="90" spans="1:10" s="3" customFormat="1" ht="19.5">
      <c r="A90" s="24" t="s">
        <v>45</v>
      </c>
      <c r="B90" s="25"/>
      <c r="C90" s="22">
        <f>SUM(C12:C86)</f>
        <v>24787.2</v>
      </c>
      <c r="D90" s="22">
        <f>SUM(D12+D13+D14+D15+D16+D19+D22+D23+D25+D30+D34+D37+D44+D46+D48+D49+D50+D51+D54+D60+D63+D66+D68+D70+D71+D72+D73+D74+D75+D76+D77+D79+D80+D82+D83+D85+D86)</f>
        <v>1768.9000000000003</v>
      </c>
      <c r="E90" s="22">
        <f>SUM(E12+E13+E14+E15+E16+E19+E22+E23+E25+E30+E34+E37+E44+E46+E48+E49+E50+E51+E54+E60+E63+E66+E68+E70+E71+E72+E73+E74+E75+E76+E77+E79+E80+E82+E83+E85+E86)</f>
        <v>891.6999999999997</v>
      </c>
      <c r="F90" s="15"/>
      <c r="G90" s="8"/>
      <c r="H90" s="8"/>
      <c r="I90" s="16"/>
      <c r="J90" s="8"/>
    </row>
    <row r="91" spans="1:10" s="3" customFormat="1" ht="18.75">
      <c r="A91" s="5"/>
      <c r="B91" s="5"/>
      <c r="C91" s="5"/>
      <c r="D91" s="5"/>
      <c r="E91" s="5"/>
      <c r="F91" s="17"/>
      <c r="G91" s="9"/>
      <c r="H91" s="9"/>
      <c r="I91" s="18"/>
      <c r="J91" s="9"/>
    </row>
    <row r="92" spans="1:10" s="3" customFormat="1" ht="21">
      <c r="A92" s="26" t="s">
        <v>3</v>
      </c>
      <c r="B92" s="26"/>
      <c r="D92" s="33" t="s">
        <v>123</v>
      </c>
      <c r="E92" s="33"/>
      <c r="F92" s="19"/>
      <c r="G92" s="10"/>
      <c r="H92" s="10"/>
      <c r="I92" s="10"/>
      <c r="J92" s="10"/>
    </row>
    <row r="93" spans="2:6" s="3" customFormat="1" ht="15">
      <c r="B93" s="32" t="s">
        <v>2</v>
      </c>
      <c r="C93" s="32"/>
      <c r="D93" s="27"/>
      <c r="E93" s="6"/>
      <c r="F93" s="11"/>
    </row>
    <row r="94" spans="1:6" s="3" customFormat="1" ht="21">
      <c r="A94" s="26"/>
      <c r="B94" s="26"/>
      <c r="D94" s="33"/>
      <c r="E94" s="33"/>
      <c r="F94" s="11"/>
    </row>
    <row r="95" spans="2:6" s="3" customFormat="1" ht="15">
      <c r="B95" s="32"/>
      <c r="C95" s="32"/>
      <c r="D95" s="27"/>
      <c r="E95" s="6"/>
      <c r="F95" s="11"/>
    </row>
    <row r="96" s="3" customFormat="1" ht="15">
      <c r="F96" s="11"/>
    </row>
    <row r="97" s="3" customFormat="1" ht="15">
      <c r="F97" s="11"/>
    </row>
    <row r="98" s="3" customFormat="1" ht="15">
      <c r="F98" s="11"/>
    </row>
    <row r="99" s="3" customFormat="1" ht="15">
      <c r="F99" s="20"/>
    </row>
    <row r="100" s="3" customFormat="1" ht="15">
      <c r="F100" s="11"/>
    </row>
    <row r="101" s="3" customFormat="1" ht="15">
      <c r="F101" s="11"/>
    </row>
    <row r="102" s="3" customFormat="1" ht="15">
      <c r="F102" s="11"/>
    </row>
    <row r="103" s="3" customFormat="1" ht="15">
      <c r="F103" s="11"/>
    </row>
    <row r="104" s="3" customFormat="1" ht="15">
      <c r="F104" s="11"/>
    </row>
  </sheetData>
  <sheetProtection/>
  <mergeCells count="19">
    <mergeCell ref="J10:J11"/>
    <mergeCell ref="F10:F11"/>
    <mergeCell ref="I1:J1"/>
    <mergeCell ref="I2:J2"/>
    <mergeCell ref="I3:J3"/>
    <mergeCell ref="D4:F4"/>
    <mergeCell ref="A5:I5"/>
    <mergeCell ref="A6:I6"/>
    <mergeCell ref="A7:I7"/>
    <mergeCell ref="A8:I8"/>
    <mergeCell ref="G10:I10"/>
    <mergeCell ref="B95:C95"/>
    <mergeCell ref="D92:E92"/>
    <mergeCell ref="B93:C93"/>
    <mergeCell ref="D94:E94"/>
    <mergeCell ref="A10:A11"/>
    <mergeCell ref="B10:B11"/>
    <mergeCell ref="C10:C11"/>
    <mergeCell ref="D10:E10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B1">
        <v>2</v>
      </c>
    </row>
    <row r="2" ht="15">
      <c r="B2">
        <v>2</v>
      </c>
    </row>
    <row r="3" ht="15">
      <c r="B3">
        <v>3</v>
      </c>
    </row>
    <row r="4" ht="15">
      <c r="B4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Lupasco1</cp:lastModifiedBy>
  <cp:lastPrinted>2022-03-03T08:52:59Z</cp:lastPrinted>
  <dcterms:created xsi:type="dcterms:W3CDTF">2017-11-17T15:26:20Z</dcterms:created>
  <dcterms:modified xsi:type="dcterms:W3CDTF">2022-03-09T14:49:36Z</dcterms:modified>
  <cp:category/>
  <cp:version/>
  <cp:contentType/>
  <cp:contentStatus/>
</cp:coreProperties>
</file>